
<file path=[Content_Types].xml><?xml version="1.0" encoding="utf-8"?>
<Types xmlns="http://schemas.openxmlformats.org/package/2006/content-types">
  <Override PartName="/xl/charts/chart6.xml" ContentType="application/vnd.openxmlformats-officedocument.drawingml.chart+xml"/>
  <Override PartName="/xl/charts/chart2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9.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worksheets/sheet1.xml" ContentType="application/vnd.openxmlformats-officedocument.spreadsheetml.worksheet+xml"/>
  <Override PartName="/xl/charts/chart16.xml" ContentType="application/vnd.openxmlformats-officedocument.drawingml.chart+xml"/>
  <Override PartName="/xl/charts/chart17.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600" windowWidth="15480" windowHeight="7515" firstSheet="3" activeTab="7"/>
  </bookViews>
  <sheets>
    <sheet name="Overbliksfunktioner - Pæd team" sheetId="1" r:id="rId1"/>
    <sheet name="Overbliksfuktioner - Klient" sheetId="8" r:id="rId2"/>
    <sheet name="Simultan sekvensiel analyse " sheetId="2" r:id="rId3"/>
    <sheet name="Kompetenceanalyse" sheetId="3" r:id="rId4"/>
    <sheet name="Opmærksomhed " sheetId="4" r:id="rId5"/>
    <sheet name="Hukommelse" sheetId="5" r:id="rId6"/>
    <sheet name="Strategier" sheetId="6" r:id="rId7"/>
    <sheet name="Forklaring på procentsats" sheetId="7" r:id="rId8"/>
  </sheets>
  <calcPr calcId="125725"/>
</workbook>
</file>

<file path=xl/calcChain.xml><?xml version="1.0" encoding="utf-8"?>
<calcChain xmlns="http://schemas.openxmlformats.org/spreadsheetml/2006/main">
  <c r="AB153" i="8"/>
  <c r="G150"/>
  <c r="F150"/>
  <c r="E150"/>
  <c r="D150"/>
  <c r="C150"/>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V92"/>
  <c r="N92"/>
  <c r="H92"/>
  <c r="X92" s="1"/>
  <c r="W91"/>
  <c r="S91"/>
  <c r="H91"/>
  <c r="AB91" s="1"/>
  <c r="AD90"/>
  <c r="AB90"/>
  <c r="W90"/>
  <c r="T90"/>
  <c r="R90"/>
  <c r="O90"/>
  <c r="L90"/>
  <c r="K90"/>
  <c r="H90"/>
  <c r="AC90" s="1"/>
  <c r="H89"/>
  <c r="AC89" s="1"/>
  <c r="H88"/>
  <c r="AB88" s="1"/>
  <c r="X87"/>
  <c r="M87"/>
  <c r="H87"/>
  <c r="AD87" s="1"/>
  <c r="H86"/>
  <c r="AD86" s="1"/>
  <c r="H85"/>
  <c r="X85" s="1"/>
  <c r="H84"/>
  <c r="AC84" s="1"/>
  <c r="H83"/>
  <c r="X83" s="1"/>
  <c r="AB82"/>
  <c r="H82"/>
  <c r="AD82" s="1"/>
  <c r="H81"/>
  <c r="AB81" s="1"/>
  <c r="H80"/>
  <c r="X80" s="1"/>
  <c r="W79"/>
  <c r="V79"/>
  <c r="N79"/>
  <c r="M79"/>
  <c r="H79"/>
  <c r="AD79" s="1"/>
  <c r="H78"/>
  <c r="U78" s="1"/>
  <c r="H77"/>
  <c r="AC77" s="1"/>
  <c r="P76"/>
  <c r="H76"/>
  <c r="AC76" s="1"/>
  <c r="H75"/>
  <c r="S75" s="1"/>
  <c r="H74"/>
  <c r="T74" s="1"/>
  <c r="H73"/>
  <c r="P73" s="1"/>
  <c r="H72"/>
  <c r="H71"/>
  <c r="H70"/>
  <c r="H69"/>
  <c r="AC69" s="1"/>
  <c r="V68"/>
  <c r="H68"/>
  <c r="Z68" s="1"/>
  <c r="H67"/>
  <c r="AB67" s="1"/>
  <c r="H66"/>
  <c r="AC66" s="1"/>
  <c r="H65"/>
  <c r="S65" s="1"/>
  <c r="H64"/>
  <c r="AA64" s="1"/>
  <c r="H63"/>
  <c r="U63" s="1"/>
  <c r="H62"/>
  <c r="AB62" s="1"/>
  <c r="H61"/>
  <c r="AD61" s="1"/>
  <c r="H60"/>
  <c r="Z60" s="1"/>
  <c r="H59"/>
  <c r="Y59" s="1"/>
  <c r="H58"/>
  <c r="Y58" s="1"/>
  <c r="H57"/>
  <c r="Y57" s="1"/>
  <c r="H56"/>
  <c r="V56" s="1"/>
  <c r="H55"/>
  <c r="Z55" s="1"/>
  <c r="H54"/>
  <c r="AA54" s="1"/>
  <c r="H53"/>
  <c r="AA53" s="1"/>
  <c r="H52"/>
  <c r="Y52" s="1"/>
  <c r="H51"/>
  <c r="X51" s="1"/>
  <c r="H50"/>
  <c r="AA50" s="1"/>
  <c r="Y47"/>
  <c r="H47"/>
  <c r="H46"/>
  <c r="AB46" s="1"/>
  <c r="H45"/>
  <c r="H44"/>
  <c r="AC44" s="1"/>
  <c r="H43"/>
  <c r="AC43" s="1"/>
  <c r="H42"/>
  <c r="AB42" s="1"/>
  <c r="H41"/>
  <c r="W41" s="1"/>
  <c r="H40"/>
  <c r="AA40" s="1"/>
  <c r="H39"/>
  <c r="P39" s="1"/>
  <c r="H38"/>
  <c r="AB38" s="1"/>
  <c r="H37"/>
  <c r="AB37" s="1"/>
  <c r="K36"/>
  <c r="H36"/>
  <c r="AC36" s="1"/>
  <c r="K35"/>
  <c r="H35"/>
  <c r="AC35" s="1"/>
  <c r="H34"/>
  <c r="AB34" s="1"/>
  <c r="H33"/>
  <c r="R33" s="1"/>
  <c r="H32"/>
  <c r="AB32" s="1"/>
  <c r="H31"/>
  <c r="AC31" s="1"/>
  <c r="H30"/>
  <c r="U30" s="1"/>
  <c r="L29"/>
  <c r="H29"/>
  <c r="U29" s="1"/>
  <c r="W28"/>
  <c r="H28"/>
  <c r="N28" s="1"/>
  <c r="H27"/>
  <c r="U27" s="1"/>
  <c r="Y24"/>
  <c r="H23"/>
  <c r="H22"/>
  <c r="AC23" s="1"/>
  <c r="H21"/>
  <c r="W22" s="1"/>
  <c r="H20"/>
  <c r="AC20" s="1"/>
  <c r="H19"/>
  <c r="AC19" s="1"/>
  <c r="H18"/>
  <c r="V18" s="1"/>
  <c r="H17"/>
  <c r="AC17" s="1"/>
  <c r="H16"/>
  <c r="W16" s="1"/>
  <c r="H15"/>
  <c r="AB15" s="1"/>
  <c r="H14"/>
  <c r="AA14" s="1"/>
  <c r="H13"/>
  <c r="P13" s="1"/>
  <c r="H12"/>
  <c r="U12" s="1"/>
  <c r="H11"/>
  <c r="U11" s="1"/>
  <c r="H10"/>
  <c r="AB10" s="1"/>
  <c r="AC9"/>
  <c r="H9"/>
  <c r="W9" s="1"/>
  <c r="H8"/>
  <c r="S8" s="1"/>
  <c r="H7"/>
  <c r="AC7" s="1"/>
  <c r="H6"/>
  <c r="U6" s="1"/>
  <c r="H5"/>
  <c r="S5" s="1"/>
  <c r="J4"/>
  <c r="H4"/>
  <c r="Q4" s="1"/>
  <c r="AB40" l="1"/>
  <c r="L9"/>
  <c r="AA19"/>
  <c r="J38"/>
  <c r="L40"/>
  <c r="P41"/>
  <c r="AB56"/>
  <c r="S79"/>
  <c r="AC79"/>
  <c r="L80"/>
  <c r="U80"/>
  <c r="AB80"/>
  <c r="P82"/>
  <c r="W83"/>
  <c r="T84"/>
  <c r="L87"/>
  <c r="V87"/>
  <c r="Q90"/>
  <c r="X90"/>
  <c r="O91"/>
  <c r="N80"/>
  <c r="V80"/>
  <c r="U84"/>
  <c r="M29"/>
  <c r="P35"/>
  <c r="K40"/>
  <c r="L41"/>
  <c r="T73"/>
  <c r="AD75"/>
  <c r="Q79"/>
  <c r="AB79"/>
  <c r="K80"/>
  <c r="S80"/>
  <c r="AA80"/>
  <c r="J83"/>
  <c r="P84"/>
  <c r="AB84"/>
  <c r="J87"/>
  <c r="T87"/>
  <c r="AC87"/>
  <c r="AA89"/>
  <c r="AD91"/>
  <c r="AC92"/>
  <c r="Y55"/>
  <c r="Q75"/>
  <c r="J80"/>
  <c r="P80"/>
  <c r="W80"/>
  <c r="K84"/>
  <c r="X84"/>
  <c r="P87"/>
  <c r="AB87"/>
  <c r="U89"/>
  <c r="AC80"/>
  <c r="K83"/>
  <c r="AC83"/>
  <c r="L83"/>
  <c r="V83"/>
  <c r="K76"/>
  <c r="V76"/>
  <c r="M76"/>
  <c r="AA76"/>
  <c r="U76"/>
  <c r="L73"/>
  <c r="O89"/>
  <c r="U86"/>
  <c r="AB86"/>
  <c r="M86"/>
  <c r="T83"/>
  <c r="AD83"/>
  <c r="L81"/>
  <c r="X81"/>
  <c r="P81"/>
  <c r="AC81"/>
  <c r="V81"/>
  <c r="K81"/>
  <c r="W81"/>
  <c r="L77"/>
  <c r="T77"/>
  <c r="AA77"/>
  <c r="P77"/>
  <c r="U77"/>
  <c r="AB77"/>
  <c r="J77"/>
  <c r="Q77"/>
  <c r="V77"/>
  <c r="K77"/>
  <c r="R77"/>
  <c r="X77"/>
  <c r="R76"/>
  <c r="AB76"/>
  <c r="M68"/>
  <c r="N68"/>
  <c r="AD68"/>
  <c r="V57"/>
  <c r="K56"/>
  <c r="S56"/>
  <c r="L55"/>
  <c r="N69"/>
  <c r="Y69"/>
  <c r="Y68"/>
  <c r="K67"/>
  <c r="W67"/>
  <c r="L67"/>
  <c r="P67"/>
  <c r="V67"/>
  <c r="AA67"/>
  <c r="L66"/>
  <c r="V66"/>
  <c r="M64"/>
  <c r="T64"/>
  <c r="R63"/>
  <c r="AA63"/>
  <c r="K63"/>
  <c r="N62"/>
  <c r="P62"/>
  <c r="V62"/>
  <c r="J62"/>
  <c r="R62"/>
  <c r="X62"/>
  <c r="M62"/>
  <c r="S62"/>
  <c r="AC62"/>
  <c r="AD62"/>
  <c r="U62"/>
  <c r="M61"/>
  <c r="R61"/>
  <c r="V61"/>
  <c r="P60"/>
  <c r="X60"/>
  <c r="AC60"/>
  <c r="K60"/>
  <c r="K59"/>
  <c r="AA59"/>
  <c r="P59"/>
  <c r="V59"/>
  <c r="L57"/>
  <c r="AB57"/>
  <c r="L58"/>
  <c r="W58"/>
  <c r="AA58"/>
  <c r="K55"/>
  <c r="W55"/>
  <c r="P55"/>
  <c r="AA55"/>
  <c r="T55"/>
  <c r="AB55"/>
  <c r="AB54"/>
  <c r="T54"/>
  <c r="X54"/>
  <c r="J54"/>
  <c r="M54"/>
  <c r="N53"/>
  <c r="AB53"/>
  <c r="J53"/>
  <c r="T53"/>
  <c r="M53"/>
  <c r="Q53" s="1"/>
  <c r="V53"/>
  <c r="AA52"/>
  <c r="M52"/>
  <c r="V52"/>
  <c r="J41"/>
  <c r="AA41"/>
  <c r="V40"/>
  <c r="J40"/>
  <c r="W40"/>
  <c r="L37"/>
  <c r="U35"/>
  <c r="K34"/>
  <c r="L34"/>
  <c r="AC34"/>
  <c r="U34"/>
  <c r="M34"/>
  <c r="W34"/>
  <c r="H152"/>
  <c r="Q29"/>
  <c r="AA29"/>
  <c r="AA28"/>
  <c r="P46"/>
  <c r="J46"/>
  <c r="Q46"/>
  <c r="K46"/>
  <c r="S46"/>
  <c r="L46"/>
  <c r="W46"/>
  <c r="AD46"/>
  <c r="X46"/>
  <c r="AA46"/>
  <c r="AC46"/>
  <c r="P44"/>
  <c r="J44"/>
  <c r="Q44"/>
  <c r="K44"/>
  <c r="S44"/>
  <c r="M44"/>
  <c r="V44"/>
  <c r="X44"/>
  <c r="AB44"/>
  <c r="L43"/>
  <c r="T43"/>
  <c r="AA43"/>
  <c r="N42"/>
  <c r="S42"/>
  <c r="V41"/>
  <c r="Q40"/>
  <c r="K39"/>
  <c r="L39"/>
  <c r="AA39"/>
  <c r="O39"/>
  <c r="V39"/>
  <c r="W39"/>
  <c r="V38"/>
  <c r="X38"/>
  <c r="P38"/>
  <c r="AC38"/>
  <c r="T38"/>
  <c r="L38"/>
  <c r="P37"/>
  <c r="AC37"/>
  <c r="T37"/>
  <c r="K37"/>
  <c r="U37"/>
  <c r="W37"/>
  <c r="R36"/>
  <c r="Z36"/>
  <c r="AB35"/>
  <c r="T34"/>
  <c r="W32"/>
  <c r="K32"/>
  <c r="P32"/>
  <c r="AA32"/>
  <c r="L32"/>
  <c r="R32"/>
  <c r="AC32"/>
  <c r="M32"/>
  <c r="V32"/>
  <c r="O32"/>
  <c r="K30"/>
  <c r="P30"/>
  <c r="W30"/>
  <c r="V30"/>
  <c r="R30"/>
  <c r="AB30"/>
  <c r="R29"/>
  <c r="R27"/>
  <c r="AC27"/>
  <c r="T21"/>
  <c r="AD22"/>
  <c r="N21"/>
  <c r="P20"/>
  <c r="L19"/>
  <c r="S19"/>
  <c r="Q17"/>
  <c r="T17"/>
  <c r="L17"/>
  <c r="V17"/>
  <c r="AD17"/>
  <c r="J17"/>
  <c r="M17"/>
  <c r="X17"/>
  <c r="S15"/>
  <c r="AB13"/>
  <c r="P17"/>
  <c r="W17"/>
  <c r="T22"/>
  <c r="J19"/>
  <c r="X19"/>
  <c r="T19"/>
  <c r="L16"/>
  <c r="T16"/>
  <c r="AC16"/>
  <c r="P14"/>
  <c r="L12"/>
  <c r="P12"/>
  <c r="J10"/>
  <c r="W10"/>
  <c r="V7"/>
  <c r="T11"/>
  <c r="K10"/>
  <c r="X10"/>
  <c r="H150"/>
  <c r="L10"/>
  <c r="AC10"/>
  <c r="T10"/>
  <c r="T9"/>
  <c r="J9"/>
  <c r="AA9"/>
  <c r="S9"/>
  <c r="O7"/>
  <c r="AA4"/>
  <c r="H151"/>
  <c r="L4"/>
  <c r="AC4"/>
  <c r="AA5"/>
  <c r="U5"/>
  <c r="P5"/>
  <c r="Z5"/>
  <c r="Z24" s="1"/>
  <c r="T5"/>
  <c r="M5"/>
  <c r="R5" s="1"/>
  <c r="AB6"/>
  <c r="W8"/>
  <c r="K5"/>
  <c r="X5"/>
  <c r="O6"/>
  <c r="W7"/>
  <c r="N8"/>
  <c r="AA11"/>
  <c r="P11"/>
  <c r="W11"/>
  <c r="L11"/>
  <c r="AB11"/>
  <c r="X18"/>
  <c r="T18"/>
  <c r="O18"/>
  <c r="U18"/>
  <c r="N18"/>
  <c r="W18"/>
  <c r="J18"/>
  <c r="AB18"/>
  <c r="R18"/>
  <c r="M18"/>
  <c r="Q18"/>
  <c r="V20"/>
  <c r="AB5"/>
  <c r="M7"/>
  <c r="K11"/>
  <c r="AB12"/>
  <c r="T12"/>
  <c r="K12"/>
  <c r="AA12"/>
  <c r="S12"/>
  <c r="J12"/>
  <c r="W12"/>
  <c r="W13"/>
  <c r="L13"/>
  <c r="J13"/>
  <c r="U13"/>
  <c r="K13"/>
  <c r="T13"/>
  <c r="P18"/>
  <c r="W23"/>
  <c r="P23"/>
  <c r="J23"/>
  <c r="V23"/>
  <c r="L23"/>
  <c r="T23"/>
  <c r="K23"/>
  <c r="Q23"/>
  <c r="O23"/>
  <c r="AA6"/>
  <c r="T6"/>
  <c r="M6"/>
  <c r="X6"/>
  <c r="R6"/>
  <c r="J6"/>
  <c r="V6"/>
  <c r="V8"/>
  <c r="R8"/>
  <c r="L8"/>
  <c r="AD8"/>
  <c r="U8"/>
  <c r="P8"/>
  <c r="K8"/>
  <c r="T8"/>
  <c r="W15"/>
  <c r="P15"/>
  <c r="U15"/>
  <c r="L15"/>
  <c r="T15"/>
  <c r="K15"/>
  <c r="AD20"/>
  <c r="X20"/>
  <c r="T20"/>
  <c r="O20"/>
  <c r="J20"/>
  <c r="AB20"/>
  <c r="U20"/>
  <c r="M20"/>
  <c r="AA20"/>
  <c r="S20"/>
  <c r="L20"/>
  <c r="W20"/>
  <c r="Q20"/>
  <c r="K20"/>
  <c r="N6"/>
  <c r="M8"/>
  <c r="Z31"/>
  <c r="Q31"/>
  <c r="J31"/>
  <c r="AB31"/>
  <c r="P31"/>
  <c r="AD31"/>
  <c r="AD47" s="1"/>
  <c r="AJ29" s="1"/>
  <c r="T31"/>
  <c r="K31"/>
  <c r="W31"/>
  <c r="L31"/>
  <c r="AD45"/>
  <c r="X45"/>
  <c r="Q45"/>
  <c r="K45"/>
  <c r="AC45"/>
  <c r="W45"/>
  <c r="P45"/>
  <c r="J45"/>
  <c r="AA45"/>
  <c r="S45"/>
  <c r="L45"/>
  <c r="AB45"/>
  <c r="O45"/>
  <c r="T45"/>
  <c r="W5"/>
  <c r="AB7"/>
  <c r="U7"/>
  <c r="L7"/>
  <c r="X7"/>
  <c r="T7"/>
  <c r="J7"/>
  <c r="AA8"/>
  <c r="S31"/>
  <c r="AD16"/>
  <c r="V21"/>
  <c r="U14"/>
  <c r="O16"/>
  <c r="O21"/>
  <c r="L22"/>
  <c r="V22"/>
  <c r="X28"/>
  <c r="S28"/>
  <c r="K28"/>
  <c r="AA33"/>
  <c r="U33"/>
  <c r="L33"/>
  <c r="M4"/>
  <c r="O9"/>
  <c r="V9"/>
  <c r="Q10"/>
  <c r="K14"/>
  <c r="W14"/>
  <c r="J16"/>
  <c r="P16"/>
  <c r="V16"/>
  <c r="O17"/>
  <c r="U17"/>
  <c r="P19"/>
  <c r="U19"/>
  <c r="J21"/>
  <c r="P21"/>
  <c r="AB21"/>
  <c r="M22"/>
  <c r="L27"/>
  <c r="J28"/>
  <c r="U28"/>
  <c r="AB28"/>
  <c r="N29"/>
  <c r="Z30"/>
  <c r="T30"/>
  <c r="L30"/>
  <c r="S30"/>
  <c r="AA30"/>
  <c r="K33"/>
  <c r="W33"/>
  <c r="U42"/>
  <c r="P42"/>
  <c r="K42"/>
  <c r="AC42"/>
  <c r="T42"/>
  <c r="O42"/>
  <c r="J42"/>
  <c r="V42"/>
  <c r="R42"/>
  <c r="L42"/>
  <c r="U16"/>
  <c r="X22"/>
  <c r="P22"/>
  <c r="J22"/>
  <c r="W21"/>
  <c r="Q21"/>
  <c r="L21"/>
  <c r="AA27"/>
  <c r="S27"/>
  <c r="K27"/>
  <c r="T27"/>
  <c r="P28"/>
  <c r="S33"/>
  <c r="R9"/>
  <c r="L14"/>
  <c r="K16"/>
  <c r="S16"/>
  <c r="AB19"/>
  <c r="V19"/>
  <c r="R19"/>
  <c r="K19"/>
  <c r="Q19"/>
  <c r="W19"/>
  <c r="AD19"/>
  <c r="K21"/>
  <c r="S21"/>
  <c r="AC21"/>
  <c r="N22"/>
  <c r="AC22"/>
  <c r="P27"/>
  <c r="W27"/>
  <c r="M28"/>
  <c r="V28"/>
  <c r="AB29"/>
  <c r="S29"/>
  <c r="O29"/>
  <c r="K29"/>
  <c r="P29"/>
  <c r="V29"/>
  <c r="P33"/>
  <c r="AB33"/>
  <c r="N32"/>
  <c r="S32"/>
  <c r="O34"/>
  <c r="L35"/>
  <c r="W35"/>
  <c r="J36"/>
  <c r="Q36"/>
  <c r="W36"/>
  <c r="S37"/>
  <c r="K38"/>
  <c r="R38"/>
  <c r="W38"/>
  <c r="P40"/>
  <c r="K41"/>
  <c r="S41"/>
  <c r="AB41"/>
  <c r="K43"/>
  <c r="Q43"/>
  <c r="Z43"/>
  <c r="N44"/>
  <c r="T44"/>
  <c r="O46"/>
  <c r="T46"/>
  <c r="P50"/>
  <c r="U50"/>
  <c r="AB50"/>
  <c r="N51"/>
  <c r="S51"/>
  <c r="Y51"/>
  <c r="L52"/>
  <c r="T52"/>
  <c r="Z52"/>
  <c r="P53"/>
  <c r="L54"/>
  <c r="V54"/>
  <c r="Q55"/>
  <c r="J56"/>
  <c r="P56"/>
  <c r="AA56"/>
  <c r="K57"/>
  <c r="T57"/>
  <c r="Z57"/>
  <c r="K58"/>
  <c r="V58"/>
  <c r="Z58"/>
  <c r="J59"/>
  <c r="O59"/>
  <c r="U59"/>
  <c r="Z59"/>
  <c r="J60"/>
  <c r="O60"/>
  <c r="V60"/>
  <c r="AB60"/>
  <c r="K61"/>
  <c r="P61"/>
  <c r="U61"/>
  <c r="O62"/>
  <c r="T62"/>
  <c r="J63"/>
  <c r="P63"/>
  <c r="X63"/>
  <c r="K64"/>
  <c r="S64"/>
  <c r="AB64"/>
  <c r="O65"/>
  <c r="U65"/>
  <c r="K66"/>
  <c r="T66"/>
  <c r="T67"/>
  <c r="M69"/>
  <c r="X69"/>
  <c r="AA73"/>
  <c r="Q73"/>
  <c r="J73"/>
  <c r="AB73"/>
  <c r="S73"/>
  <c r="K73"/>
  <c r="W73"/>
  <c r="J75"/>
  <c r="X75"/>
  <c r="Q50"/>
  <c r="W50"/>
  <c r="P51"/>
  <c r="U51"/>
  <c r="AA51"/>
  <c r="P65"/>
  <c r="Z65"/>
  <c r="AC74"/>
  <c r="V74"/>
  <c r="K74"/>
  <c r="AD74"/>
  <c r="W74"/>
  <c r="P74"/>
  <c r="X74"/>
  <c r="X78"/>
  <c r="S78"/>
  <c r="M78"/>
  <c r="AC78"/>
  <c r="V78"/>
  <c r="Q78"/>
  <c r="AA78"/>
  <c r="T78"/>
  <c r="O78"/>
  <c r="AB78"/>
  <c r="T35"/>
  <c r="L36"/>
  <c r="T36"/>
  <c r="AB36"/>
  <c r="M38"/>
  <c r="U38"/>
  <c r="O41"/>
  <c r="O43"/>
  <c r="U43"/>
  <c r="AB43"/>
  <c r="K50"/>
  <c r="R50"/>
  <c r="Z50"/>
  <c r="J51"/>
  <c r="Q51"/>
  <c r="V51"/>
  <c r="AB51"/>
  <c r="N52"/>
  <c r="X52"/>
  <c r="AB52"/>
  <c r="Q54"/>
  <c r="M56"/>
  <c r="T56"/>
  <c r="AC56"/>
  <c r="P57"/>
  <c r="W57"/>
  <c r="AC57"/>
  <c r="P58"/>
  <c r="X58"/>
  <c r="AB58"/>
  <c r="M59"/>
  <c r="R59"/>
  <c r="X59"/>
  <c r="AB59"/>
  <c r="M60"/>
  <c r="S60"/>
  <c r="Y60"/>
  <c r="AD60"/>
  <c r="N61"/>
  <c r="S61"/>
  <c r="AC61"/>
  <c r="M63"/>
  <c r="S63"/>
  <c r="AB63"/>
  <c r="O64"/>
  <c r="V64"/>
  <c r="K65"/>
  <c r="Q65"/>
  <c r="AB65"/>
  <c r="N66"/>
  <c r="AB66"/>
  <c r="R69"/>
  <c r="J74"/>
  <c r="AB74"/>
  <c r="K78"/>
  <c r="P36"/>
  <c r="U36"/>
  <c r="P43"/>
  <c r="W43"/>
  <c r="L50"/>
  <c r="S50"/>
  <c r="M51"/>
  <c r="R51"/>
  <c r="P52"/>
  <c r="N56"/>
  <c r="S57"/>
  <c r="R58"/>
  <c r="N59"/>
  <c r="S59"/>
  <c r="N60"/>
  <c r="T60"/>
  <c r="O61"/>
  <c r="T61"/>
  <c r="O63"/>
  <c r="P64"/>
  <c r="L65"/>
  <c r="P66"/>
  <c r="Z69"/>
  <c r="T69"/>
  <c r="O69"/>
  <c r="J69"/>
  <c r="AB69"/>
  <c r="V69"/>
  <c r="P69"/>
  <c r="K69"/>
  <c r="S69"/>
  <c r="S74"/>
  <c r="AB75"/>
  <c r="T75"/>
  <c r="K75"/>
  <c r="AC75"/>
  <c r="V75"/>
  <c r="P75"/>
  <c r="W75"/>
  <c r="P78"/>
  <c r="J68"/>
  <c r="T68"/>
  <c r="AB68"/>
  <c r="J76"/>
  <c r="O76"/>
  <c r="T76"/>
  <c r="X76"/>
  <c r="N77"/>
  <c r="S77"/>
  <c r="W77"/>
  <c r="K79"/>
  <c r="P79"/>
  <c r="U79"/>
  <c r="AA79"/>
  <c r="M80"/>
  <c r="T80"/>
  <c r="T81"/>
  <c r="L82"/>
  <c r="W82"/>
  <c r="P83"/>
  <c r="J84"/>
  <c r="R84"/>
  <c r="W84"/>
  <c r="AD84"/>
  <c r="L85"/>
  <c r="U85"/>
  <c r="AC85"/>
  <c r="L86"/>
  <c r="T86"/>
  <c r="X86"/>
  <c r="N87"/>
  <c r="W87"/>
  <c r="M88"/>
  <c r="S88"/>
  <c r="X88"/>
  <c r="AC88"/>
  <c r="K89"/>
  <c r="T89"/>
  <c r="X89"/>
  <c r="P90"/>
  <c r="U90"/>
  <c r="L91"/>
  <c r="R91"/>
  <c r="V91"/>
  <c r="AC91"/>
  <c r="M92"/>
  <c r="T92"/>
  <c r="AB92"/>
  <c r="P85"/>
  <c r="V85"/>
  <c r="AD85"/>
  <c r="O88"/>
  <c r="T88"/>
  <c r="Y88"/>
  <c r="Y93" s="1"/>
  <c r="AD88"/>
  <c r="Q82"/>
  <c r="AC82"/>
  <c r="J85"/>
  <c r="R85"/>
  <c r="W85"/>
  <c r="N86"/>
  <c r="V86"/>
  <c r="AC86"/>
  <c r="K88"/>
  <c r="P88"/>
  <c r="U88"/>
  <c r="Z88"/>
  <c r="Z93" s="1"/>
  <c r="P89"/>
  <c r="V89"/>
  <c r="AB89"/>
  <c r="P91"/>
  <c r="T91"/>
  <c r="X91"/>
  <c r="O92"/>
  <c r="W92"/>
  <c r="AD92"/>
  <c r="H153"/>
  <c r="P68"/>
  <c r="N76"/>
  <c r="S76"/>
  <c r="W76"/>
  <c r="O79"/>
  <c r="T79"/>
  <c r="X79"/>
  <c r="K82"/>
  <c r="T82"/>
  <c r="Q84"/>
  <c r="V84"/>
  <c r="K85"/>
  <c r="T85"/>
  <c r="J86"/>
  <c r="P86"/>
  <c r="W86"/>
  <c r="L88"/>
  <c r="R88"/>
  <c r="W88"/>
  <c r="J89"/>
  <c r="R89"/>
  <c r="W89"/>
  <c r="K91"/>
  <c r="Q91"/>
  <c r="U91"/>
  <c r="J92"/>
  <c r="P92"/>
  <c r="U93" l="1"/>
  <c r="AM75" s="1"/>
  <c r="M93"/>
  <c r="AZ75" s="1"/>
  <c r="AC24"/>
  <c r="AI4" s="1"/>
  <c r="N93"/>
  <c r="BA75" s="1"/>
  <c r="R93"/>
  <c r="AS75" s="1"/>
  <c r="P93"/>
  <c r="BC75" s="1"/>
  <c r="L93"/>
  <c r="AY75" s="1"/>
  <c r="T93"/>
  <c r="AU75" s="1"/>
  <c r="AD70"/>
  <c r="AJ52" s="1"/>
  <c r="Z70"/>
  <c r="X70"/>
  <c r="AP52" s="1"/>
  <c r="AA70"/>
  <c r="AG52" s="1"/>
  <c r="Q47"/>
  <c r="BD29" s="1"/>
  <c r="X47"/>
  <c r="AP29" s="1"/>
  <c r="AC47"/>
  <c r="AI29" s="1"/>
  <c r="Z47"/>
  <c r="U47"/>
  <c r="AM29" s="1"/>
  <c r="R47"/>
  <c r="AS29" s="1"/>
  <c r="N47"/>
  <c r="BA29" s="1"/>
  <c r="K47"/>
  <c r="Q24"/>
  <c r="BD4" s="1"/>
  <c r="S24"/>
  <c r="AT4" s="1"/>
  <c r="J24"/>
  <c r="AA24"/>
  <c r="AG4" s="1"/>
  <c r="L24"/>
  <c r="AY4" s="1"/>
  <c r="AA93"/>
  <c r="AG75" s="1"/>
  <c r="P70"/>
  <c r="BC52" s="1"/>
  <c r="P47"/>
  <c r="BC29" s="1"/>
  <c r="L47"/>
  <c r="AY29" s="1"/>
  <c r="W24"/>
  <c r="AO4" s="1"/>
  <c r="K24"/>
  <c r="R24"/>
  <c r="AS4" s="1"/>
  <c r="U24"/>
  <c r="AM4" s="1"/>
  <c r="L70"/>
  <c r="AY52" s="1"/>
  <c r="S93"/>
  <c r="AT75" s="1"/>
  <c r="AC70"/>
  <c r="AI52" s="1"/>
  <c r="V70"/>
  <c r="AN52" s="1"/>
  <c r="R70"/>
  <c r="AS52" s="1"/>
  <c r="V93"/>
  <c r="AN75" s="1"/>
  <c r="W70"/>
  <c r="AO52" s="1"/>
  <c r="AB93"/>
  <c r="AH75" s="1"/>
  <c r="O70"/>
  <c r="BB52" s="1"/>
  <c r="T70"/>
  <c r="AU52" s="1"/>
  <c r="N70"/>
  <c r="BA52" s="1"/>
  <c r="V47"/>
  <c r="AN29" s="1"/>
  <c r="S47"/>
  <c r="AT29" s="1"/>
  <c r="AB47"/>
  <c r="AH29" s="1"/>
  <c r="M24"/>
  <c r="AZ4" s="1"/>
  <c r="N24"/>
  <c r="BA4" s="1"/>
  <c r="AB24"/>
  <c r="AH4" s="1"/>
  <c r="T24"/>
  <c r="AU4" s="1"/>
  <c r="X93"/>
  <c r="AP75" s="1"/>
  <c r="O93"/>
  <c r="BB75" s="1"/>
  <c r="M70"/>
  <c r="AZ52" s="1"/>
  <c r="K70"/>
  <c r="AC93"/>
  <c r="AI75" s="1"/>
  <c r="Q70"/>
  <c r="BD52" s="1"/>
  <c r="W93"/>
  <c r="AO75" s="1"/>
  <c r="J93"/>
  <c r="AB70"/>
  <c r="AH52" s="1"/>
  <c r="O47"/>
  <c r="BB29" s="1"/>
  <c r="M47"/>
  <c r="AZ29" s="1"/>
  <c r="AA47"/>
  <c r="AG29" s="1"/>
  <c r="O24"/>
  <c r="BB4" s="1"/>
  <c r="S70"/>
  <c r="AT52" s="1"/>
  <c r="J70"/>
  <c r="AD93"/>
  <c r="AJ75" s="1"/>
  <c r="K93"/>
  <c r="Q93"/>
  <c r="BD75" s="1"/>
  <c r="Y70"/>
  <c r="U70"/>
  <c r="AM52" s="1"/>
  <c r="W47"/>
  <c r="AO29" s="1"/>
  <c r="T47"/>
  <c r="AU29" s="1"/>
  <c r="J47"/>
  <c r="AD24"/>
  <c r="AJ4" s="1"/>
  <c r="V24"/>
  <c r="AN4" s="1"/>
  <c r="X24"/>
  <c r="AP4" s="1"/>
  <c r="P24"/>
  <c r="BC4" s="1"/>
  <c r="Y24" i="1"/>
  <c r="H85"/>
  <c r="X85" s="1"/>
  <c r="H75"/>
  <c r="S75" s="1"/>
  <c r="H57"/>
  <c r="Y57" s="1"/>
  <c r="H56"/>
  <c r="AC56" s="1"/>
  <c r="H51"/>
  <c r="AA51" s="1"/>
  <c r="H95"/>
  <c r="H92"/>
  <c r="H91"/>
  <c r="H90"/>
  <c r="H89"/>
  <c r="H88"/>
  <c r="H87"/>
  <c r="H86"/>
  <c r="L85"/>
  <c r="H84"/>
  <c r="H83"/>
  <c r="W83" s="1"/>
  <c r="H82"/>
  <c r="Q82" s="1"/>
  <c r="H81"/>
  <c r="L81" s="1"/>
  <c r="H80"/>
  <c r="AC80" s="1"/>
  <c r="H79"/>
  <c r="T79" s="1"/>
  <c r="H78"/>
  <c r="V78" s="1"/>
  <c r="H77"/>
  <c r="H76"/>
  <c r="X76" s="1"/>
  <c r="H74"/>
  <c r="S74" s="1"/>
  <c r="H73"/>
  <c r="S73" s="1"/>
  <c r="H69"/>
  <c r="Z69" s="1"/>
  <c r="H68"/>
  <c r="Y68" s="1"/>
  <c r="H67"/>
  <c r="AA67" s="1"/>
  <c r="H66"/>
  <c r="V66" s="1"/>
  <c r="H65"/>
  <c r="U65" s="1"/>
  <c r="H64"/>
  <c r="AA64" s="1"/>
  <c r="H63"/>
  <c r="AB63" s="1"/>
  <c r="H62"/>
  <c r="AC62" s="1"/>
  <c r="H61"/>
  <c r="U61" s="1"/>
  <c r="H60"/>
  <c r="Z60" s="1"/>
  <c r="H59"/>
  <c r="AB59" s="1"/>
  <c r="H58"/>
  <c r="AA58" s="1"/>
  <c r="L57"/>
  <c r="H55"/>
  <c r="AB55" s="1"/>
  <c r="H54"/>
  <c r="V54" s="1"/>
  <c r="H53"/>
  <c r="T53" s="1"/>
  <c r="H52"/>
  <c r="Y52" s="1"/>
  <c r="H50"/>
  <c r="W50" s="1"/>
  <c r="H31"/>
  <c r="AD31" s="1"/>
  <c r="H45"/>
  <c r="AD45" s="1"/>
  <c r="H46"/>
  <c r="AD46" s="1"/>
  <c r="H27"/>
  <c r="AC27"/>
  <c r="H32"/>
  <c r="AC32" s="1"/>
  <c r="H34"/>
  <c r="AC34" s="1"/>
  <c r="H35"/>
  <c r="AC35" s="1"/>
  <c r="H36"/>
  <c r="AC36" s="1"/>
  <c r="H37"/>
  <c r="AC37" s="1"/>
  <c r="H38"/>
  <c r="AC38" s="1"/>
  <c r="H42"/>
  <c r="AC42" s="1"/>
  <c r="H43"/>
  <c r="AC43" s="1"/>
  <c r="H44"/>
  <c r="AC44" s="1"/>
  <c r="AC46"/>
  <c r="H28"/>
  <c r="AB28" s="1"/>
  <c r="H29"/>
  <c r="AB29" s="1"/>
  <c r="H30"/>
  <c r="AB30" s="1"/>
  <c r="AB31"/>
  <c r="AB32"/>
  <c r="H33"/>
  <c r="AB33" s="1"/>
  <c r="AB34"/>
  <c r="AB35"/>
  <c r="AB36"/>
  <c r="AB38"/>
  <c r="H40"/>
  <c r="AB40" s="1"/>
  <c r="H41"/>
  <c r="AB41" s="1"/>
  <c r="AB42"/>
  <c r="AB43"/>
  <c r="AB44"/>
  <c r="AB46"/>
  <c r="AA27"/>
  <c r="AA28"/>
  <c r="AA29"/>
  <c r="AA30"/>
  <c r="AA32"/>
  <c r="H39"/>
  <c r="AA39" s="1"/>
  <c r="AA41"/>
  <c r="AA43"/>
  <c r="AA46"/>
  <c r="Z30"/>
  <c r="Z31"/>
  <c r="Y47"/>
  <c r="X28"/>
  <c r="X38"/>
  <c r="X45"/>
  <c r="X46"/>
  <c r="W27"/>
  <c r="W30"/>
  <c r="W31"/>
  <c r="W33"/>
  <c r="W34"/>
  <c r="W35"/>
  <c r="W38"/>
  <c r="W39"/>
  <c r="W41"/>
  <c r="W43"/>
  <c r="W45"/>
  <c r="W46"/>
  <c r="V28"/>
  <c r="V29"/>
  <c r="V30"/>
  <c r="V38"/>
  <c r="V39"/>
  <c r="V41"/>
  <c r="V42"/>
  <c r="V44"/>
  <c r="U27"/>
  <c r="U29"/>
  <c r="U30"/>
  <c r="U33"/>
  <c r="U34"/>
  <c r="U35"/>
  <c r="U36"/>
  <c r="U38"/>
  <c r="U42"/>
  <c r="U43"/>
  <c r="T27"/>
  <c r="T30"/>
  <c r="T31"/>
  <c r="T34"/>
  <c r="T35"/>
  <c r="T36"/>
  <c r="T37"/>
  <c r="T38"/>
  <c r="T42"/>
  <c r="T43"/>
  <c r="T44"/>
  <c r="T46"/>
  <c r="S27"/>
  <c r="S28"/>
  <c r="S29"/>
  <c r="S30"/>
  <c r="S31"/>
  <c r="S32"/>
  <c r="S33"/>
  <c r="S41"/>
  <c r="S42"/>
  <c r="S45"/>
  <c r="S46"/>
  <c r="R27"/>
  <c r="R29"/>
  <c r="R30"/>
  <c r="R32"/>
  <c r="R33"/>
  <c r="R38"/>
  <c r="R42"/>
  <c r="Q29"/>
  <c r="Q31"/>
  <c r="Q36"/>
  <c r="Q40"/>
  <c r="Q45"/>
  <c r="Q46"/>
  <c r="P27"/>
  <c r="P29"/>
  <c r="P30"/>
  <c r="P31"/>
  <c r="P32"/>
  <c r="P33"/>
  <c r="P35"/>
  <c r="P36"/>
  <c r="P37"/>
  <c r="P38"/>
  <c r="P39"/>
  <c r="P41"/>
  <c r="P42"/>
  <c r="P43"/>
  <c r="P44"/>
  <c r="P45"/>
  <c r="P46"/>
  <c r="O29"/>
  <c r="O47" s="1"/>
  <c r="BB29" s="1"/>
  <c r="O32"/>
  <c r="O34"/>
  <c r="O39"/>
  <c r="O41"/>
  <c r="O42"/>
  <c r="O43"/>
  <c r="O45"/>
  <c r="O46"/>
  <c r="N28"/>
  <c r="N29"/>
  <c r="N32"/>
  <c r="N42"/>
  <c r="N44"/>
  <c r="M28"/>
  <c r="M29"/>
  <c r="M32"/>
  <c r="M34"/>
  <c r="M38"/>
  <c r="M44"/>
  <c r="L27"/>
  <c r="L29"/>
  <c r="L30"/>
  <c r="L31"/>
  <c r="L32"/>
  <c r="L33"/>
  <c r="L34"/>
  <c r="L35"/>
  <c r="L36"/>
  <c r="L37"/>
  <c r="L38"/>
  <c r="L39"/>
  <c r="L40"/>
  <c r="L41"/>
  <c r="L42"/>
  <c r="L43"/>
  <c r="L47" s="1"/>
  <c r="AY29" s="1"/>
  <c r="L45"/>
  <c r="L46"/>
  <c r="K27"/>
  <c r="K28"/>
  <c r="K29"/>
  <c r="K30"/>
  <c r="K31"/>
  <c r="K32"/>
  <c r="K33"/>
  <c r="K34"/>
  <c r="K35"/>
  <c r="K36"/>
  <c r="K37"/>
  <c r="K38"/>
  <c r="K39"/>
  <c r="K40"/>
  <c r="K41"/>
  <c r="K42"/>
  <c r="K43"/>
  <c r="K44"/>
  <c r="K45"/>
  <c r="K46"/>
  <c r="J28"/>
  <c r="J47" s="1"/>
  <c r="J31"/>
  <c r="J36"/>
  <c r="J38"/>
  <c r="J40"/>
  <c r="J41"/>
  <c r="J42"/>
  <c r="J44"/>
  <c r="J45"/>
  <c r="J46"/>
  <c r="H8"/>
  <c r="AD8" s="1"/>
  <c r="H16"/>
  <c r="AD16" s="1"/>
  <c r="H17"/>
  <c r="U17" s="1"/>
  <c r="H19"/>
  <c r="U19" s="1"/>
  <c r="H20"/>
  <c r="U20" s="1"/>
  <c r="H21"/>
  <c r="AD22"/>
  <c r="H4"/>
  <c r="AC4" s="1"/>
  <c r="H7"/>
  <c r="U7" s="1"/>
  <c r="AC7"/>
  <c r="H9"/>
  <c r="S9" s="1"/>
  <c r="H10"/>
  <c r="AC10" s="1"/>
  <c r="AC17"/>
  <c r="AC19"/>
  <c r="AC20"/>
  <c r="AC21"/>
  <c r="AC22"/>
  <c r="H22"/>
  <c r="AC23" s="1"/>
  <c r="H5"/>
  <c r="AB5" s="1"/>
  <c r="H6"/>
  <c r="U6" s="1"/>
  <c r="AB6"/>
  <c r="AB7"/>
  <c r="H11"/>
  <c r="U11" s="1"/>
  <c r="H12"/>
  <c r="U12" s="1"/>
  <c r="H13"/>
  <c r="U13" s="1"/>
  <c r="AB13"/>
  <c r="H15"/>
  <c r="AB15" s="1"/>
  <c r="H18"/>
  <c r="U18" s="1"/>
  <c r="AB18"/>
  <c r="AB19"/>
  <c r="AB20"/>
  <c r="AB21"/>
  <c r="AA5"/>
  <c r="AA6"/>
  <c r="AA11"/>
  <c r="H14"/>
  <c r="U14" s="1"/>
  <c r="AA20"/>
  <c r="Z5"/>
  <c r="Z24" s="1"/>
  <c r="X5"/>
  <c r="X7"/>
  <c r="X10"/>
  <c r="X17"/>
  <c r="X18"/>
  <c r="X19"/>
  <c r="X20"/>
  <c r="X22"/>
  <c r="W5"/>
  <c r="W7"/>
  <c r="W8"/>
  <c r="W11"/>
  <c r="W12"/>
  <c r="W13"/>
  <c r="W16"/>
  <c r="W17"/>
  <c r="W18"/>
  <c r="W20"/>
  <c r="W21"/>
  <c r="W22"/>
  <c r="V6"/>
  <c r="V7"/>
  <c r="V16"/>
  <c r="V17"/>
  <c r="V18"/>
  <c r="V20"/>
  <c r="V21"/>
  <c r="V22"/>
  <c r="U5"/>
  <c r="T5"/>
  <c r="T7"/>
  <c r="T8"/>
  <c r="T9"/>
  <c r="T12"/>
  <c r="T13"/>
  <c r="T17"/>
  <c r="T18"/>
  <c r="T20"/>
  <c r="T21"/>
  <c r="T22"/>
  <c r="S5"/>
  <c r="S12"/>
  <c r="S19"/>
  <c r="S20"/>
  <c r="S21"/>
  <c r="M5"/>
  <c r="R5"/>
  <c r="R9"/>
  <c r="R18"/>
  <c r="Q10"/>
  <c r="Q17"/>
  <c r="Q18"/>
  <c r="Q20"/>
  <c r="Q21"/>
  <c r="P5"/>
  <c r="P8"/>
  <c r="P11"/>
  <c r="P12"/>
  <c r="P13"/>
  <c r="P14"/>
  <c r="P15"/>
  <c r="P16"/>
  <c r="P17"/>
  <c r="P18"/>
  <c r="P19"/>
  <c r="P20"/>
  <c r="P21"/>
  <c r="P22"/>
  <c r="P23"/>
  <c r="O7"/>
  <c r="O9"/>
  <c r="O16"/>
  <c r="O17"/>
  <c r="O18"/>
  <c r="O20"/>
  <c r="O21"/>
  <c r="N8"/>
  <c r="N18"/>
  <c r="N21"/>
  <c r="N22"/>
  <c r="M4"/>
  <c r="M6"/>
  <c r="M7"/>
  <c r="M8"/>
  <c r="M17"/>
  <c r="M18"/>
  <c r="M20"/>
  <c r="M22"/>
  <c r="L4"/>
  <c r="L7"/>
  <c r="L8"/>
  <c r="L10"/>
  <c r="L11"/>
  <c r="L12"/>
  <c r="L13"/>
  <c r="L14"/>
  <c r="L15"/>
  <c r="L16"/>
  <c r="L17"/>
  <c r="L19"/>
  <c r="L20"/>
  <c r="L21"/>
  <c r="L22"/>
  <c r="L23"/>
  <c r="K5"/>
  <c r="K8"/>
  <c r="K11"/>
  <c r="K12"/>
  <c r="K13"/>
  <c r="K15"/>
  <c r="K16"/>
  <c r="K19"/>
  <c r="K20"/>
  <c r="K21"/>
  <c r="K23"/>
  <c r="J4"/>
  <c r="J7"/>
  <c r="J9"/>
  <c r="J10"/>
  <c r="J12"/>
  <c r="J13"/>
  <c r="J16"/>
  <c r="J17"/>
  <c r="J18"/>
  <c r="J19"/>
  <c r="J20"/>
  <c r="J21"/>
  <c r="J22"/>
  <c r="J23"/>
  <c r="D150"/>
  <c r="H152" s="1"/>
  <c r="E11" i="7" s="1"/>
  <c r="C150" i="1"/>
  <c r="E150"/>
  <c r="G150"/>
  <c r="F150"/>
  <c r="H151" s="1"/>
  <c r="E10" i="7" s="1"/>
  <c r="AB153" i="1"/>
  <c r="H145"/>
  <c r="H147"/>
  <c r="H148"/>
  <c r="H23"/>
  <c r="H101"/>
  <c r="H102"/>
  <c r="H103"/>
  <c r="H133"/>
  <c r="H134"/>
  <c r="H135"/>
  <c r="H137"/>
  <c r="H138"/>
  <c r="H139"/>
  <c r="H140"/>
  <c r="H142"/>
  <c r="H143"/>
  <c r="H70"/>
  <c r="H72"/>
  <c r="H122"/>
  <c r="H123"/>
  <c r="H124"/>
  <c r="H126"/>
  <c r="H127"/>
  <c r="H128"/>
  <c r="H129"/>
  <c r="H130"/>
  <c r="H131"/>
  <c r="H71"/>
  <c r="H109"/>
  <c r="H110"/>
  <c r="H111"/>
  <c r="H112"/>
  <c r="H113"/>
  <c r="H114"/>
  <c r="H116"/>
  <c r="H117"/>
  <c r="H118"/>
  <c r="H119"/>
  <c r="H120"/>
  <c r="H96"/>
  <c r="H97"/>
  <c r="H98"/>
  <c r="H99"/>
  <c r="H100"/>
  <c r="H105"/>
  <c r="H106"/>
  <c r="H107"/>
  <c r="H47"/>
  <c r="H146"/>
  <c r="H144"/>
  <c r="H141"/>
  <c r="H136"/>
  <c r="H132"/>
  <c r="H125"/>
  <c r="H121"/>
  <c r="H115"/>
  <c r="H108"/>
  <c r="H104"/>
  <c r="H150"/>
  <c r="BG4" i="8" l="1"/>
  <c r="J6" i="1"/>
  <c r="J24" s="1"/>
  <c r="K14"/>
  <c r="K10"/>
  <c r="L9"/>
  <c r="N6"/>
  <c r="N24" s="1"/>
  <c r="BA4" s="1"/>
  <c r="Q19"/>
  <c r="Q4"/>
  <c r="Q24" s="1"/>
  <c r="BD4" s="1"/>
  <c r="R8"/>
  <c r="T16"/>
  <c r="T11"/>
  <c r="V23"/>
  <c r="V19"/>
  <c r="V9"/>
  <c r="W23"/>
  <c r="W19"/>
  <c r="W14"/>
  <c r="W10"/>
  <c r="W24" s="1"/>
  <c r="AO4" s="1"/>
  <c r="X6"/>
  <c r="AA19"/>
  <c r="AA9"/>
  <c r="AA4"/>
  <c r="AB10"/>
  <c r="AC16"/>
  <c r="P28"/>
  <c r="Q44"/>
  <c r="R36"/>
  <c r="R47"/>
  <c r="AS29" s="1"/>
  <c r="S37"/>
  <c r="U28"/>
  <c r="V32"/>
  <c r="W37"/>
  <c r="W28"/>
  <c r="X44"/>
  <c r="X47" s="1"/>
  <c r="AP29" s="1"/>
  <c r="Z43"/>
  <c r="AA40"/>
  <c r="AC45"/>
  <c r="AD47"/>
  <c r="AJ29" s="1"/>
  <c r="H153"/>
  <c r="E12" i="7" s="1"/>
  <c r="O23" i="1"/>
  <c r="O6"/>
  <c r="Q23"/>
  <c r="R19"/>
  <c r="R6"/>
  <c r="R24" s="1"/>
  <c r="AS4" s="1"/>
  <c r="T23"/>
  <c r="T19"/>
  <c r="T15"/>
  <c r="T10"/>
  <c r="T6"/>
  <c r="V8"/>
  <c r="W9"/>
  <c r="AA14"/>
  <c r="AA8"/>
  <c r="N47"/>
  <c r="BA29" s="1"/>
  <c r="P40"/>
  <c r="Q43"/>
  <c r="Q47" s="1"/>
  <c r="BD29" s="1"/>
  <c r="S44"/>
  <c r="T45"/>
  <c r="T47" s="1"/>
  <c r="AU29" s="1"/>
  <c r="U37"/>
  <c r="V40"/>
  <c r="W40"/>
  <c r="W36"/>
  <c r="W32"/>
  <c r="Z36"/>
  <c r="AA45"/>
  <c r="AB45"/>
  <c r="AB37"/>
  <c r="AB47" s="1"/>
  <c r="AH29" s="1"/>
  <c r="L54"/>
  <c r="L58"/>
  <c r="AB11"/>
  <c r="AD19"/>
  <c r="M47"/>
  <c r="AZ29" s="1"/>
  <c r="Z47"/>
  <c r="L52"/>
  <c r="K47"/>
  <c r="V47"/>
  <c r="AN29" s="1"/>
  <c r="BF4" i="8"/>
  <c r="L24" i="1"/>
  <c r="AY4" s="1"/>
  <c r="M24"/>
  <c r="AZ4" s="1"/>
  <c r="V24"/>
  <c r="AN4" s="1"/>
  <c r="S16"/>
  <c r="U16"/>
  <c r="P24"/>
  <c r="BC4" s="1"/>
  <c r="W15"/>
  <c r="AA12"/>
  <c r="AB12"/>
  <c r="AB24" s="1"/>
  <c r="AH4" s="1"/>
  <c r="AC9"/>
  <c r="AD20"/>
  <c r="AD17"/>
  <c r="AA33"/>
  <c r="AA47" s="1"/>
  <c r="AG29" s="1"/>
  <c r="O24"/>
  <c r="BB4" s="1"/>
  <c r="S15"/>
  <c r="U15"/>
  <c r="S8"/>
  <c r="U8"/>
  <c r="K24"/>
  <c r="T24"/>
  <c r="AU4" s="1"/>
  <c r="X24"/>
  <c r="AP4" s="1"/>
  <c r="U77"/>
  <c r="S77"/>
  <c r="R84"/>
  <c r="U84"/>
  <c r="AD84"/>
  <c r="W84"/>
  <c r="P84"/>
  <c r="AC84"/>
  <c r="V84"/>
  <c r="K84"/>
  <c r="AB84"/>
  <c r="T84"/>
  <c r="X84"/>
  <c r="Q84"/>
  <c r="AC88"/>
  <c r="X88"/>
  <c r="R88"/>
  <c r="L88"/>
  <c r="U88"/>
  <c r="AB88"/>
  <c r="W88"/>
  <c r="P88"/>
  <c r="K88"/>
  <c r="Z88"/>
  <c r="Z93" s="1"/>
  <c r="T88"/>
  <c r="O88"/>
  <c r="AD88"/>
  <c r="Y88"/>
  <c r="Y93" s="1"/>
  <c r="S88"/>
  <c r="M88"/>
  <c r="AB92"/>
  <c r="T92"/>
  <c r="M92"/>
  <c r="X92"/>
  <c r="P92"/>
  <c r="J92"/>
  <c r="AD92"/>
  <c r="W92"/>
  <c r="O92"/>
  <c r="AC92"/>
  <c r="V92"/>
  <c r="N92"/>
  <c r="R50"/>
  <c r="Z50"/>
  <c r="Q51"/>
  <c r="V51"/>
  <c r="AB51"/>
  <c r="T52"/>
  <c r="Z52"/>
  <c r="M53"/>
  <c r="Q53" s="1"/>
  <c r="V53"/>
  <c r="M54"/>
  <c r="X54"/>
  <c r="P55"/>
  <c r="Y55"/>
  <c r="J56"/>
  <c r="N56"/>
  <c r="V56"/>
  <c r="K57"/>
  <c r="T57"/>
  <c r="Z57"/>
  <c r="P58"/>
  <c r="X58"/>
  <c r="AB58"/>
  <c r="N59"/>
  <c r="S59"/>
  <c r="Y59"/>
  <c r="J60"/>
  <c r="O60"/>
  <c r="V60"/>
  <c r="AB60"/>
  <c r="M61"/>
  <c r="R61"/>
  <c r="V61"/>
  <c r="M62"/>
  <c r="R62"/>
  <c r="V62"/>
  <c r="AD62"/>
  <c r="O63"/>
  <c r="U63"/>
  <c r="K64"/>
  <c r="S64"/>
  <c r="AB64"/>
  <c r="P65"/>
  <c r="Z65"/>
  <c r="N66"/>
  <c r="AB66"/>
  <c r="T67"/>
  <c r="AB67"/>
  <c r="P68"/>
  <c r="Z68"/>
  <c r="K69"/>
  <c r="P69"/>
  <c r="V69"/>
  <c r="AB69"/>
  <c r="P73"/>
  <c r="AA73"/>
  <c r="P74"/>
  <c r="X74"/>
  <c r="J75"/>
  <c r="Q75"/>
  <c r="X75"/>
  <c r="J76"/>
  <c r="O76"/>
  <c r="W76"/>
  <c r="AC76"/>
  <c r="P77"/>
  <c r="V77"/>
  <c r="AB77"/>
  <c r="O78"/>
  <c r="N79"/>
  <c r="N80"/>
  <c r="K50"/>
  <c r="AC78"/>
  <c r="S78"/>
  <c r="U78"/>
  <c r="AB81"/>
  <c r="T81"/>
  <c r="X81"/>
  <c r="P81"/>
  <c r="AC81"/>
  <c r="V81"/>
  <c r="U89"/>
  <c r="AC89"/>
  <c r="W89"/>
  <c r="O89"/>
  <c r="AB89"/>
  <c r="V89"/>
  <c r="K89"/>
  <c r="R89"/>
  <c r="AA89"/>
  <c r="T89"/>
  <c r="J89"/>
  <c r="X89"/>
  <c r="P89"/>
  <c r="S50"/>
  <c r="AA50"/>
  <c r="M51"/>
  <c r="R51"/>
  <c r="X51"/>
  <c r="M52"/>
  <c r="V52"/>
  <c r="AA52"/>
  <c r="N53"/>
  <c r="AA53"/>
  <c r="Q54"/>
  <c r="AA54"/>
  <c r="Q55"/>
  <c r="Z55"/>
  <c r="P56"/>
  <c r="AA56"/>
  <c r="V57"/>
  <c r="AB57"/>
  <c r="R58"/>
  <c r="Y58"/>
  <c r="J59"/>
  <c r="O59"/>
  <c r="U59"/>
  <c r="Z59"/>
  <c r="K60"/>
  <c r="P60"/>
  <c r="X60"/>
  <c r="AC60"/>
  <c r="N61"/>
  <c r="S61"/>
  <c r="AC61"/>
  <c r="N62"/>
  <c r="S62"/>
  <c r="X62"/>
  <c r="J63"/>
  <c r="P63"/>
  <c r="X63"/>
  <c r="M64"/>
  <c r="T64"/>
  <c r="K65"/>
  <c r="Q65"/>
  <c r="AB65"/>
  <c r="P66"/>
  <c r="AC66"/>
  <c r="V67"/>
  <c r="M68"/>
  <c r="T68"/>
  <c r="AB68"/>
  <c r="M69"/>
  <c r="R69"/>
  <c r="X69"/>
  <c r="AC69"/>
  <c r="Q73"/>
  <c r="AB73"/>
  <c r="T74"/>
  <c r="AB74"/>
  <c r="K75"/>
  <c r="T75"/>
  <c r="AB75"/>
  <c r="K76"/>
  <c r="P76"/>
  <c r="J77"/>
  <c r="Q77"/>
  <c r="W77"/>
  <c r="AC77"/>
  <c r="P78"/>
  <c r="X78"/>
  <c r="W81"/>
  <c r="J84"/>
  <c r="L50"/>
  <c r="L55"/>
  <c r="S76"/>
  <c r="R76"/>
  <c r="U76"/>
  <c r="AC79"/>
  <c r="W79"/>
  <c r="P79"/>
  <c r="K79"/>
  <c r="S79"/>
  <c r="AB79"/>
  <c r="V79"/>
  <c r="O79"/>
  <c r="U79"/>
  <c r="AD79"/>
  <c r="X79"/>
  <c r="Q79"/>
  <c r="M79"/>
  <c r="W82"/>
  <c r="L82"/>
  <c r="AD82"/>
  <c r="T82"/>
  <c r="K82"/>
  <c r="AB82"/>
  <c r="P82"/>
  <c r="AB86"/>
  <c r="T86"/>
  <c r="L86"/>
  <c r="X86"/>
  <c r="P86"/>
  <c r="J86"/>
  <c r="U86"/>
  <c r="AD86"/>
  <c r="W86"/>
  <c r="N86"/>
  <c r="AC86"/>
  <c r="V86"/>
  <c r="M86"/>
  <c r="X90"/>
  <c r="P90"/>
  <c r="R90"/>
  <c r="AD90"/>
  <c r="W90"/>
  <c r="O90"/>
  <c r="AC90"/>
  <c r="T90"/>
  <c r="L90"/>
  <c r="U90"/>
  <c r="AB90"/>
  <c r="Q90"/>
  <c r="K90"/>
  <c r="P50"/>
  <c r="U50"/>
  <c r="U70" s="1"/>
  <c r="AM52" s="1"/>
  <c r="AB50"/>
  <c r="N51"/>
  <c r="S51"/>
  <c r="Y51"/>
  <c r="N52"/>
  <c r="X52"/>
  <c r="AB52"/>
  <c r="P53"/>
  <c r="AB53"/>
  <c r="T54"/>
  <c r="AB54"/>
  <c r="T55"/>
  <c r="AA55"/>
  <c r="K56"/>
  <c r="S56"/>
  <c r="AB56"/>
  <c r="P57"/>
  <c r="W57"/>
  <c r="AC57"/>
  <c r="V58"/>
  <c r="Z58"/>
  <c r="K59"/>
  <c r="P59"/>
  <c r="V59"/>
  <c r="AA59"/>
  <c r="M60"/>
  <c r="S60"/>
  <c r="Y60"/>
  <c r="AD60"/>
  <c r="O61"/>
  <c r="T61"/>
  <c r="AD61"/>
  <c r="O62"/>
  <c r="T62"/>
  <c r="AB62"/>
  <c r="K63"/>
  <c r="R63"/>
  <c r="AA63"/>
  <c r="O64"/>
  <c r="V64"/>
  <c r="L65"/>
  <c r="S65"/>
  <c r="K66"/>
  <c r="T66"/>
  <c r="K67"/>
  <c r="W67"/>
  <c r="N68"/>
  <c r="V68"/>
  <c r="AD68"/>
  <c r="N69"/>
  <c r="S69"/>
  <c r="Y69"/>
  <c r="J73"/>
  <c r="T73"/>
  <c r="J74"/>
  <c r="V74"/>
  <c r="V93" s="1"/>
  <c r="AN75" s="1"/>
  <c r="AC74"/>
  <c r="V75"/>
  <c r="AC75"/>
  <c r="M76"/>
  <c r="T76"/>
  <c r="AA76"/>
  <c r="K77"/>
  <c r="R77"/>
  <c r="X77"/>
  <c r="K78"/>
  <c r="Q78"/>
  <c r="AA78"/>
  <c r="AA79"/>
  <c r="K81"/>
  <c r="AC82"/>
  <c r="AC31"/>
  <c r="AC47" s="1"/>
  <c r="AI29" s="1"/>
  <c r="L67"/>
  <c r="L73"/>
  <c r="L77"/>
  <c r="S80"/>
  <c r="AA80"/>
  <c r="T80"/>
  <c r="L80"/>
  <c r="U80"/>
  <c r="X80"/>
  <c r="P80"/>
  <c r="K80"/>
  <c r="AB80"/>
  <c r="V80"/>
  <c r="M80"/>
  <c r="AC83"/>
  <c r="T83"/>
  <c r="J83"/>
  <c r="X83"/>
  <c r="P83"/>
  <c r="AD83"/>
  <c r="V83"/>
  <c r="K83"/>
  <c r="AB87"/>
  <c r="T87"/>
  <c r="L87"/>
  <c r="X87"/>
  <c r="P87"/>
  <c r="J87"/>
  <c r="AD87"/>
  <c r="W87"/>
  <c r="N87"/>
  <c r="AC87"/>
  <c r="V87"/>
  <c r="M87"/>
  <c r="AB91"/>
  <c r="U91"/>
  <c r="Q91"/>
  <c r="K91"/>
  <c r="X91"/>
  <c r="T91"/>
  <c r="P91"/>
  <c r="AD91"/>
  <c r="W91"/>
  <c r="S91"/>
  <c r="O91"/>
  <c r="AC91"/>
  <c r="V91"/>
  <c r="R91"/>
  <c r="L91"/>
  <c r="Q50"/>
  <c r="J51"/>
  <c r="P51"/>
  <c r="U51"/>
  <c r="P52"/>
  <c r="J53"/>
  <c r="J54"/>
  <c r="K55"/>
  <c r="W55"/>
  <c r="W70" s="1"/>
  <c r="AO52" s="1"/>
  <c r="M56"/>
  <c r="T56"/>
  <c r="S57"/>
  <c r="K58"/>
  <c r="W58"/>
  <c r="M59"/>
  <c r="R59"/>
  <c r="X59"/>
  <c r="N60"/>
  <c r="T60"/>
  <c r="K61"/>
  <c r="P61"/>
  <c r="J62"/>
  <c r="P62"/>
  <c r="U62"/>
  <c r="M63"/>
  <c r="S63"/>
  <c r="P64"/>
  <c r="O65"/>
  <c r="L66"/>
  <c r="P67"/>
  <c r="J68"/>
  <c r="J69"/>
  <c r="O69"/>
  <c r="T69"/>
  <c r="K73"/>
  <c r="K93" s="1"/>
  <c r="W73"/>
  <c r="K74"/>
  <c r="W74"/>
  <c r="AD74"/>
  <c r="AD93" s="1"/>
  <c r="AJ75" s="1"/>
  <c r="P75"/>
  <c r="W75"/>
  <c r="AD75"/>
  <c r="N76"/>
  <c r="N93" s="1"/>
  <c r="BA75" s="1"/>
  <c r="V76"/>
  <c r="AB76"/>
  <c r="N77"/>
  <c r="T77"/>
  <c r="AA77"/>
  <c r="M78"/>
  <c r="T78"/>
  <c r="AB78"/>
  <c r="J80"/>
  <c r="W80"/>
  <c r="L83"/>
  <c r="J85"/>
  <c r="T85"/>
  <c r="AC85"/>
  <c r="U85"/>
  <c r="R85"/>
  <c r="V85"/>
  <c r="AD85"/>
  <c r="K85"/>
  <c r="W85"/>
  <c r="P85"/>
  <c r="AC24" l="1"/>
  <c r="AI4" s="1"/>
  <c r="W47"/>
  <c r="AO29" s="1"/>
  <c r="S47"/>
  <c r="AT29" s="1"/>
  <c r="P47"/>
  <c r="BC29" s="1"/>
  <c r="M93"/>
  <c r="AZ75" s="1"/>
  <c r="L70"/>
  <c r="AY52" s="1"/>
  <c r="O70"/>
  <c r="BB52" s="1"/>
  <c r="AC70"/>
  <c r="AI52" s="1"/>
  <c r="U24"/>
  <c r="AM4" s="1"/>
  <c r="AD24"/>
  <c r="AJ4" s="1"/>
  <c r="AA24"/>
  <c r="AG4" s="1"/>
  <c r="S93"/>
  <c r="AT75" s="1"/>
  <c r="S24"/>
  <c r="AT4" s="1"/>
  <c r="U47"/>
  <c r="AM29" s="1"/>
  <c r="Q70"/>
  <c r="BD52" s="1"/>
  <c r="L93"/>
  <c r="AY75" s="1"/>
  <c r="T93"/>
  <c r="AU75" s="1"/>
  <c r="N70"/>
  <c r="BA52" s="1"/>
  <c r="X93"/>
  <c r="AP75" s="1"/>
  <c r="R70"/>
  <c r="AS52" s="1"/>
  <c r="Y70"/>
  <c r="AB93"/>
  <c r="AH75" s="1"/>
  <c r="W93"/>
  <c r="AO75" s="1"/>
  <c r="AC93"/>
  <c r="AI75" s="1"/>
  <c r="J93"/>
  <c r="AD70"/>
  <c r="AJ52" s="1"/>
  <c r="AB70"/>
  <c r="AH52" s="1"/>
  <c r="M70"/>
  <c r="AZ52" s="1"/>
  <c r="V70"/>
  <c r="AN52" s="1"/>
  <c r="U93"/>
  <c r="AM75" s="1"/>
  <c r="AA70"/>
  <c r="AG52" s="1"/>
  <c r="K70"/>
  <c r="BG4" s="1"/>
  <c r="AA93"/>
  <c r="AG75" s="1"/>
  <c r="J70"/>
  <c r="BF4" s="1"/>
  <c r="P70"/>
  <c r="BC52" s="1"/>
  <c r="R93"/>
  <c r="AS75" s="1"/>
  <c r="Q93"/>
  <c r="BD75" s="1"/>
  <c r="X70"/>
  <c r="AP52" s="1"/>
  <c r="S70"/>
  <c r="AT52" s="1"/>
  <c r="O93"/>
  <c r="BB75" s="1"/>
  <c r="P93"/>
  <c r="BC75" s="1"/>
  <c r="T70"/>
  <c r="AU52" s="1"/>
  <c r="Z70"/>
</calcChain>
</file>

<file path=xl/sharedStrings.xml><?xml version="1.0" encoding="utf-8"?>
<sst xmlns="http://schemas.openxmlformats.org/spreadsheetml/2006/main" count="544" uniqueCount="214">
  <si>
    <t>ADL-funktioner</t>
  </si>
  <si>
    <t>Kan du børste tænder selv?</t>
  </si>
  <si>
    <t>Kan du smøre madpakke selv (hvis du skal dette!)?</t>
  </si>
  <si>
    <t>Kan du møde til tiden?</t>
  </si>
  <si>
    <t>Eftermiddagsprogram</t>
  </si>
  <si>
    <t>Kan du lave lektier?</t>
  </si>
  <si>
    <t>Kan du få organiseret egne pligter  fx oprydning og rengøring på eget værelse?</t>
  </si>
  <si>
    <t>Kan du deltage i fælles pligter fx lave mad til mange, fælles spisning, tørre borde af ol.?</t>
  </si>
  <si>
    <t>Aftenprogram</t>
  </si>
  <si>
    <t>Kan du deltage i kulturelle temaer fx teatertur, koncerter, udstillinger?</t>
  </si>
  <si>
    <t>Kan du fastholde egne interesser fx ridning, cross, fotos, ol. i længere tid?</t>
  </si>
  <si>
    <t>Madlavning</t>
  </si>
  <si>
    <t>Kan du stå for madindkøb efter en plan?</t>
  </si>
  <si>
    <t>Kan du gennemføre en madplan, dvs. lave mad til dig selv hen over ugen?</t>
  </si>
  <si>
    <t>Kan du lave mad til andre, så de synes det er lækkert at spise?</t>
  </si>
  <si>
    <t>Ved du hvad der er sund mad?</t>
  </si>
  <si>
    <t>Spiser du selv sund mad?</t>
  </si>
  <si>
    <t>Ved du hvad forskellige varer koster - dyre madvarer og billige madvarer?</t>
  </si>
  <si>
    <t>Køkken</t>
  </si>
  <si>
    <t>Kan du dække bord med tallerkener, glas/kopper, bestik?</t>
  </si>
  <si>
    <t>Kan du servere mad, så det ser ordentlig ud på fade, tallerkener?</t>
  </si>
  <si>
    <t>Kan du tage af bordet, tørre bordet af, så det er rent?</t>
  </si>
  <si>
    <t>Personlig hygiejne</t>
  </si>
  <si>
    <t>Kan du klare at gå i bad hver dag?</t>
  </si>
  <si>
    <t>Kan du huske at bruge deodorant, parfume, så du dufter godt?</t>
  </si>
  <si>
    <t>Vasketøj</t>
  </si>
  <si>
    <t>Kan du sortere  vasketøj, (uld-håndvask; kulørt-vask, kogevask?</t>
  </si>
  <si>
    <t>Kan du indstille på rigtig vaske temperatur til de forskellige slags vask?</t>
  </si>
  <si>
    <t>Kan du lægge tøj sammen?</t>
  </si>
  <si>
    <t>Kan du lægge dit eget rene vasketøj på plads i skabe/skuffer på dit værelse?</t>
  </si>
  <si>
    <t>Opvask</t>
  </si>
  <si>
    <t>Kan du sætte ting fra opvaskemaskinen på plads i skabe/skuffer igen?</t>
  </si>
  <si>
    <t>Indkøb</t>
  </si>
  <si>
    <t>Kan du købe ind efter seddel?</t>
  </si>
  <si>
    <t>Kan du overholde at købe ind for et aftalt beløb fx 200 kr?</t>
  </si>
  <si>
    <t>Sammenligner du priser på det du skal købe, for at finde det bedste og billigste?</t>
  </si>
  <si>
    <t>Personlig orden</t>
  </si>
  <si>
    <t>Kan du holde orden på dine personlige papirer fx bank, forsikringer, lønsedler?</t>
  </si>
  <si>
    <t>Fælles rengøring</t>
  </si>
  <si>
    <t>Økonomi</t>
  </si>
  <si>
    <t>Kan du lægge et budget med indtægter og udgifter?</t>
  </si>
  <si>
    <t>Kan du overskue dine egne penge, så du sidst på ugen/md - også har penge?</t>
  </si>
  <si>
    <t>I alt</t>
  </si>
  <si>
    <t>Værdi</t>
  </si>
  <si>
    <t>Forklaring for procentsats</t>
  </si>
  <si>
    <r>
      <t xml:space="preserve">scoren 5 - er OK - selvstændig &amp; scoren 1 kan bare slet ikke - </t>
    </r>
    <r>
      <rPr>
        <b/>
        <sz val="9"/>
        <color indexed="8"/>
        <rFont val="Calibri"/>
        <family val="2"/>
      </rPr>
      <t>Marker med "1" i skemaet</t>
    </r>
  </si>
  <si>
    <t>ADL-kompetence i %</t>
  </si>
  <si>
    <t>Kan du stå op til aftalt tid?</t>
  </si>
  <si>
    <t>Kan du deltage i fællestemaer fx at tage med i biografen, lejrture, ferieture, ture i byen?</t>
  </si>
  <si>
    <t>Kan du rengøre et køkken dvs bordplaner, komfur, køleskab, opvasker og skabe/skuffer?</t>
  </si>
  <si>
    <t>Kan du redegøre for. hvad der er brugt af varer til mad (evt smidt ud!), så du kan købe ind?</t>
  </si>
  <si>
    <t>Kan du huske at vaske hænder før du ordner madvarer, efter toiletbesøg, hunden/katten?</t>
  </si>
  <si>
    <t>Kan du bruge det rigtige vaskepulver (biotex, kulørt, hvidt) til de forskellige slags vask?</t>
  </si>
  <si>
    <t>Kan du tørretumble det rigtige slags tøj dvs uld-vasketøj til dryptørring/rulle i håndklæde?</t>
  </si>
  <si>
    <t>Kan du fylde en opvaskemaskine rigtigt, fx knive/gafler, små/store tallerkener, gryder?</t>
  </si>
  <si>
    <t>Kan du finde de rigtige varer til det du skal bruge fx at bage kage, pizza, kød til stegning?</t>
  </si>
  <si>
    <t>Kan du holde værelset rent - lægge på plads, tørre støv af, støvsuge, pudse vinduer, toilet?</t>
  </si>
  <si>
    <t>Kan du deltage i at rengøre fællesarealer fx ordne udenfor,samle papir,dåser, affald?</t>
  </si>
  <si>
    <t>Kan du vaske meget fedtede tallerkener af og sætte dem i bunke/stabel?</t>
  </si>
  <si>
    <t>ADL-potentiale i %</t>
  </si>
  <si>
    <t>ADL-problem i %</t>
  </si>
  <si>
    <t xml:space="preserve">Der skal mindst være &gt; 85% positive markeringer dvs. 4 og 5 taller for at der er bredde og udviklingskapacitet ift. at klare sig selv. Og så ses en FLOT ADL kompetence. Potentialet, der er motivation bør være på ca 15% - 20%. Og helst ingen eller bare meget få problemer &lt; 10% </t>
  </si>
  <si>
    <t xml:space="preserve">Fra &gt;60% til &lt;=85% skal der en del specifik hjælp til for at der kan indarbejdes ADL-funktioner – se på hvilke overskrifter der skal støttes og trænes.  Og efter ca. 3 md tages fornyet test. Potentialet, der er motivation bør være på ca 20% - 40%. Og meget få problemer &lt; 20% </t>
  </si>
  <si>
    <t>Fra &gt;=40% til &lt;= 60% er der nok et potentiale men der skal megen hjælp til at ting går fra tanke – at eleven siger det rigtige – til handling, men ofte sker der INTET! Så indfør træningsdage, hvor der skal skabes selvstændighed og hvor det synliggøres, hvor hjælpen er nødvendig. Brug gerne duelighedsmærker til eleven. Der bør indenfor ca. ½ år være sket radikale ændringer og skemaet scores igen. Potentialet, der er motivation bør være på ca 25% - 30%. Og der ses i denne scoring ofte &gt;20% - 40% problemer. Det er at overkomme problemerne, der skaber udvikling.</t>
  </si>
  <si>
    <t>Pædagogisk vejledning: se på scorerne der er på 3 og 4 ford et er her der vil være bedst kapacitet for udvikling. Lav en opstilling af elevens 3 og 4 tals scoringer og derefter udvælges ca 3-5 områder - meget konkret som handleplan og arbejdsgrundlag i samarbejde med eleven. Lav gerne en kontrakt med tid for at opnå succes ogh hvilke duelighedsmærker der bør benyttes til eleven.</t>
  </si>
  <si>
    <t>GRAFISK OPSTILLING</t>
  </si>
  <si>
    <t>ADL-profil i % opstilling</t>
  </si>
  <si>
    <t>Kompetencer</t>
  </si>
  <si>
    <t>Potentialer</t>
  </si>
  <si>
    <t>Problem</t>
  </si>
  <si>
    <t>Morgenprogram - kan du klare at afvikle alle funktioner, så du kan tage i skole/arbejde?</t>
  </si>
  <si>
    <t>OVERBLIKSFUNKTIONER, REGEL FUNKTIONER, AT LÆRE NYT &amp; STRATEGI-FUNKTIONER</t>
  </si>
  <si>
    <t>LÆR 4 - OVERBLIKSFUNKTIONER</t>
  </si>
  <si>
    <t>FORMÅLET ER AT ANALYSERE PÅ ELEVENS OVERBLIK (SIMULTANE PROCESSER)</t>
  </si>
  <si>
    <t>Kan du/eleven overskue tegneserier - få et overblik på indholdet. Hvad handler det om?</t>
  </si>
  <si>
    <t>Kan du/eleven vise eller finde vej, fordi det har et indre kort (altså uden sin GPS i mobilen)</t>
  </si>
  <si>
    <t>Kan du/eleven tidsangivelserne og handle på dem fx vi ses lige før middag eller til dinner?</t>
  </si>
  <si>
    <t>Kan du/eleven vælge det rette tøj tilet skiftende vejrlig?</t>
  </si>
  <si>
    <t>Kan du/eleven vurdere hvor lang tid noget vil tage fx gøre sig klar til at tage i skole/arbejde?</t>
  </si>
  <si>
    <t>Kan du/eleven forklare sætningen "at have en ræv bag øret ol."/ "at have antennerne ude"?</t>
  </si>
  <si>
    <t>Har du/eleven forstå ironi og sarkasme? (giv gerne et eksempel)</t>
  </si>
  <si>
    <t>Kan du/eleven magte sprogomsætninger fx at se godt ud (smuk)/ at SE godt (nye briller)?</t>
  </si>
  <si>
    <t>Kan du/eleven benytte klicheer fx det der går godt i dag, går skidt i morgen?</t>
  </si>
  <si>
    <t>Kan du/eleven bruge ord som man ikke kender betydningen af?</t>
  </si>
  <si>
    <t>Kan du/eleven læse en tekst med synonomer og forstå dette fx en lille gris er du?</t>
  </si>
  <si>
    <t>Kan du/eleven magte problemregning, med forskellig tekst, men samme tegnemetode?</t>
  </si>
  <si>
    <t>Kan du/eleven skelne væsentligt/ fra uvæsentlig?</t>
  </si>
  <si>
    <t>Kan du/eleven aflæse  kropssprog og mimik?</t>
  </si>
  <si>
    <t>Kan du/eleven komme tilbage til et tidligere udgangspunkt - tage tråden op igen?</t>
  </si>
  <si>
    <t>Kan du/eleven vise at skifte mellem at tale, se på anden person og lige skrive et notat?</t>
  </si>
  <si>
    <t>Kan du/eleven ændre sin adfærd og tænkning, når det får feedback?</t>
  </si>
  <si>
    <t>Har du/eleven et klart selvbillede (realisme/urealisme)?</t>
  </si>
  <si>
    <t>sum</t>
  </si>
  <si>
    <t>LÆR 5 - REGLER OG STRUKTUR FUNKTIONER</t>
  </si>
  <si>
    <t>FORMÅLET ER AT ANALYSERE PÅ ELEVENS REGELSYSTEMER (SEKVENSANALYSER)</t>
  </si>
  <si>
    <t>Er du/eleven springende i løsninger af opgaver?</t>
  </si>
  <si>
    <t>Kan du/eleven forstå og huske kollektive beskeder?</t>
  </si>
  <si>
    <t>Kan du/eleven holde en given dagsstruktur og rutine i hjemmet - inst., skole, evt job?</t>
  </si>
  <si>
    <t>Er du/eleven uopmærksom ved lange forklaringer?</t>
  </si>
  <si>
    <t>Kan du/eleven forstå forholdsord fx ved siden af, bagved, højre, venstre, over, under?</t>
  </si>
  <si>
    <t>Kan du/eleven magte omvendt ordstilling og indeskudte sætninger?</t>
  </si>
  <si>
    <t>Kan du/eleven høre en oplæst historie og bagefter gengive indholdet?</t>
  </si>
  <si>
    <t>Kan du/eleven læse og skrive beskeder?</t>
  </si>
  <si>
    <t>Kan du/eleven læse tegneserier og forstå dem?</t>
  </si>
  <si>
    <t>Er du/eleven meget "enten-eller" tænkende?</t>
  </si>
  <si>
    <t>Kan du/eleven bedst klare sig -forstå ting med guidning (lagt skinner ud!)?</t>
  </si>
  <si>
    <t>Kan du/eleven magte talrækker og systemer fx opstillingsmodeller?</t>
  </si>
  <si>
    <t>Har du/eleven en god sproglig kompetence?</t>
  </si>
  <si>
    <t>Har du/eleven evner til at "gøre noget ud af sig selv" - at se godt ud (selvbevidsthed)</t>
  </si>
  <si>
    <t>Kan du/eleven vise forståelse af "regler for god opførsel"?</t>
  </si>
  <si>
    <t>LÆR 6- INFORMATIONSANALYSER (AT LÆRE NYT)</t>
  </si>
  <si>
    <t>FORMÅLET ER AT ANALYSERE PÅ ELEVENS MODELLER FOR AT LÆRE NYT</t>
  </si>
  <si>
    <t>Kan du/eleven holde opmærksomheden på det der siges og høres?</t>
  </si>
  <si>
    <t>Kan du/eleven holde opmærksomheden på det der gøres og vises?</t>
  </si>
  <si>
    <t>Oplever du/eleven at det sete, hørte og gjorte - opleves i spot (uden sammenhæng)?</t>
  </si>
  <si>
    <t>Oplever du/eleven dele af sociale sammenhænge - ikke altid ind i den aktuelle situation?</t>
  </si>
  <si>
    <t>Oplever du/eleven fejltolker i samspil - fx et ord, tonefald bliver det vigtige?</t>
  </si>
  <si>
    <t>Kan du/eleven glemme hvor man nu var kommet til fx i ADL-funktioner?</t>
  </si>
  <si>
    <t>Du/eleven fanger ikke op på ny-læring, selv om du/eleven siger at have forstået tingene?</t>
  </si>
  <si>
    <t>Kan du/eleven magte simple labyrinter?</t>
  </si>
  <si>
    <t>Kan du/eleven magte opgaver med at finde 5, 10, fejl i billed-opgaver?</t>
  </si>
  <si>
    <t>Du/eleven agerer påståelig i diskussioner?</t>
  </si>
  <si>
    <t>Du/eleven benytter værktøj forkert (fx stemmejern som skruetrækker, blyant som neglerens)</t>
  </si>
  <si>
    <t>Kan du/eleven magte et IKEA samlesæt?</t>
  </si>
  <si>
    <t>LÆR 7 - STRATEGI SKEMAER</t>
  </si>
  <si>
    <t>FORMÅLET ER AT ANALYSERE PÅ ELEVENS MODELLER FOR AT DANNE &amp; BENYTTE STRATEGIER</t>
  </si>
  <si>
    <t>Kan du/eleven stoppe sig selv fra at sige og noget uhensigtsmæssig?</t>
  </si>
  <si>
    <t>Kan du/eleven tage gode og hensigtsmæssige beslutninger?</t>
  </si>
  <si>
    <t>Kan du/eleven vise relevant handling ift. andres følelser?</t>
  </si>
  <si>
    <t>Kan du/eleven magte konkret problemløsning i hverdagen?</t>
  </si>
  <si>
    <t>Kan du/eleven sige og gøre det rigtige i kendte situationer?</t>
  </si>
  <si>
    <t>Kan du/eleven placere hændelser ind i rigtig orden og situation?</t>
  </si>
  <si>
    <t>Kan du/eleven magte ADL-funktioner med overblik - fx holde start til slut i handlinger?</t>
  </si>
  <si>
    <t>Kan du/eleven påtage sig et ansvar og leve op til dette? (fx.holde på en hemmelighed)</t>
  </si>
  <si>
    <t>Kan du/eleven love ting og holde det som er lovet? (fx lektielæsning)</t>
  </si>
  <si>
    <t>Kan du/eleven magte - det lange seje træk, da det lønner sig til sidst?</t>
  </si>
  <si>
    <t>Kan du/eleven skifte spor, når dette er nødvendigt?</t>
  </si>
  <si>
    <t>Kan du/eleven vende tilbage til et tema, som har vist sig vigtig i samtale/situation?</t>
  </si>
  <si>
    <t>Kan du/eleven vise følelsen af tålmodighed og livsglæde?</t>
  </si>
  <si>
    <t>Kan du/eleven altid være sandru og pålidelig?</t>
  </si>
  <si>
    <t>Kan du/eleven skabe systemer til at håndtere forskellige matematik-stykker/sproggenrer?</t>
  </si>
  <si>
    <t>Kan du/eleven planlægge relevant hen over en dag?</t>
  </si>
  <si>
    <t>Kan du/eleven deltage i diskussion og se flere synspunkter?</t>
  </si>
  <si>
    <t>Kan du/eleven holde den røde tråd gennem længere tid i samtaler (min 20 min)?</t>
  </si>
  <si>
    <t>simultane processer</t>
  </si>
  <si>
    <t>sekvensprocesser</t>
  </si>
  <si>
    <t>sprog  komp</t>
  </si>
  <si>
    <t>visuel komp</t>
  </si>
  <si>
    <t>motorisk komp</t>
  </si>
  <si>
    <t>mat komp</t>
  </si>
  <si>
    <t>person komp</t>
  </si>
  <si>
    <t>social komp</t>
  </si>
  <si>
    <t>Kan du/eleven skabe sig et hurtigt overblik i sociale situationer?</t>
  </si>
  <si>
    <t>fokuseret opm</t>
  </si>
  <si>
    <t>koncentration</t>
  </si>
  <si>
    <t>fleksibel opm</t>
  </si>
  <si>
    <t>arb+kt</t>
  </si>
  <si>
    <t>proc huk</t>
  </si>
  <si>
    <t>sem-huk</t>
  </si>
  <si>
    <t>episo-huk</t>
  </si>
  <si>
    <t>ny læring - sim</t>
  </si>
  <si>
    <t>ny l-sek</t>
  </si>
  <si>
    <t>kontekst baseret str.</t>
  </si>
  <si>
    <t>omkodningslæring</t>
  </si>
  <si>
    <t>modelopstilling</t>
  </si>
  <si>
    <t>problemløsning</t>
  </si>
  <si>
    <t>Har du/eleven en stereotyp adfærd fx gør det samme i konflikter og sociale løsninger?</t>
  </si>
  <si>
    <t>Kan du/eleven udsøge detaljer i tekster (selv læste/oplæste )?</t>
  </si>
  <si>
    <t>Kan du/eleven opleves som sjusket, rodet og kan ikke overskue at rydde op?</t>
  </si>
  <si>
    <t>Kan du/eleven svært forstå længere helsætninger med forklarende bisætninger?</t>
  </si>
  <si>
    <t>Har du/eleven god rytmisk evne fx slå takt, rytmer, hører rytmisk musik?</t>
  </si>
  <si>
    <t>Kan du/eleven formulere sig, argumentere i sociale situationer?</t>
  </si>
  <si>
    <t>Kan du/eleven magte indretning af eget værelse?</t>
  </si>
  <si>
    <t>Oplever du/eleven at der trækkes erfaringer ind i "forkerte" situationen?</t>
  </si>
  <si>
    <t>Du/eleven kan lægge (aldersvarende) puslespil) selv om billedet er foran en?</t>
  </si>
  <si>
    <t>Du/eleven kan gennemføre en Lego-instruktion til en aldersvarende model?</t>
  </si>
  <si>
    <t>Du/eleven magter at gentage en instruktion, men bliver berørt, hvis der skal gentages?</t>
  </si>
  <si>
    <t>Du/eleven kan gennemføre en SODUKO opgave, - reglerne kan fastholdes?</t>
  </si>
  <si>
    <t>Har du/eleven overblikket på en indkøbsseddel?</t>
  </si>
  <si>
    <t>Du/eleven magter at gengive en SMS eller telefon-besked videre?</t>
  </si>
  <si>
    <t>Du/eleven kan fint forholde sig til ændringer i dagens gøremål?</t>
  </si>
  <si>
    <t>Viser du/eleven god indsigt i eget funktionsniveau - jeg er god til, hjælp til, dårlig til?</t>
  </si>
  <si>
    <t>STRATEGIER - lær 4, overbliksfunktioner</t>
  </si>
  <si>
    <t>STRATEGIER - lær 5, regel og strukturfunktioner</t>
  </si>
  <si>
    <t>STRATEGIER - lær 6, at lære nyt</t>
  </si>
  <si>
    <t>STRATEGIER - lær 7, strategiskemaer hos eleven</t>
  </si>
  <si>
    <t>Hukommelse - lær 4, overbliksfunktioner</t>
  </si>
  <si>
    <t>Hukommelse - lær 5, regel og strukturfunktioner</t>
  </si>
  <si>
    <t>Hukommelse - lær 6, at lære nyt</t>
  </si>
  <si>
    <t>Hukommelse - lær 7, strategiskemaer hos eleven</t>
  </si>
  <si>
    <t>Opmærksomhed - lær 4, overbliksfunktioner</t>
  </si>
  <si>
    <t>fokuseret opm.</t>
  </si>
  <si>
    <t>fleksibel opm.</t>
  </si>
  <si>
    <t>Opmærksomhed - lær 5, regel og strukturfunktioner</t>
  </si>
  <si>
    <t>Opmærksomhed - lær 6, at lære nyt</t>
  </si>
  <si>
    <t>Opmærksomhed - lær 7, strategieskemaer hos eleven</t>
  </si>
  <si>
    <t>Kompetenceanalyse - lær 4, overbliksfunktioner</t>
  </si>
  <si>
    <t>sprog</t>
  </si>
  <si>
    <t>billede</t>
  </si>
  <si>
    <t>motorik</t>
  </si>
  <si>
    <t>matematik</t>
  </si>
  <si>
    <t>personlig</t>
  </si>
  <si>
    <t>social</t>
  </si>
  <si>
    <t>Kompetenceanalyse - lær 7, strategieskemaer hos eleven</t>
  </si>
  <si>
    <t>Kompetenceanalyse - lær 6, at lære nyt</t>
  </si>
  <si>
    <t>Kompetenceanalyse - lær 5, regel og strukturfunktioner</t>
  </si>
  <si>
    <t>Simultan - sekventiel samlet analyse</t>
  </si>
  <si>
    <t>simultan analyse</t>
  </si>
  <si>
    <t>sekventiel analyse</t>
  </si>
  <si>
    <t>Pæd. Team</t>
  </si>
  <si>
    <t>Sekventiel analyse</t>
  </si>
  <si>
    <t>Pæd team</t>
  </si>
  <si>
    <t>Pæd. team</t>
  </si>
  <si>
    <t>Klient</t>
  </si>
</sst>
</file>

<file path=xl/styles.xml><?xml version="1.0" encoding="utf-8"?>
<styleSheet xmlns="http://schemas.openxmlformats.org/spreadsheetml/2006/main">
  <fonts count="20">
    <font>
      <sz val="11"/>
      <color theme="1"/>
      <name val="Calibri"/>
      <family val="2"/>
      <scheme val="minor"/>
    </font>
    <font>
      <sz val="9"/>
      <color indexed="8"/>
      <name val="Calibri"/>
      <family val="2"/>
    </font>
    <font>
      <sz val="12"/>
      <color indexed="8"/>
      <name val="Calibri"/>
      <family val="2"/>
    </font>
    <font>
      <sz val="14"/>
      <color indexed="8"/>
      <name val="Calibri"/>
      <family val="2"/>
    </font>
    <font>
      <b/>
      <sz val="14"/>
      <color indexed="8"/>
      <name val="Calibri"/>
      <family val="2"/>
    </font>
    <font>
      <b/>
      <sz val="18"/>
      <color indexed="8"/>
      <name val="Calibri"/>
      <family val="2"/>
    </font>
    <font>
      <b/>
      <u val="double"/>
      <sz val="18"/>
      <color indexed="8"/>
      <name val="Calibri"/>
      <family val="2"/>
    </font>
    <font>
      <b/>
      <sz val="9"/>
      <color indexed="8"/>
      <name val="Calibri"/>
      <family val="2"/>
    </font>
    <font>
      <b/>
      <u/>
      <sz val="12"/>
      <color indexed="8"/>
      <name val="Calibri"/>
      <family val="2"/>
    </font>
    <font>
      <b/>
      <sz val="12"/>
      <color indexed="8"/>
      <name val="Calibri"/>
      <family val="2"/>
    </font>
    <font>
      <b/>
      <u val="double"/>
      <sz val="9"/>
      <color indexed="8"/>
      <name val="Calibri"/>
      <family val="2"/>
    </font>
    <font>
      <sz val="11"/>
      <color indexed="8"/>
      <name val="Calibri"/>
      <family val="2"/>
    </font>
    <font>
      <sz val="9"/>
      <color indexed="57"/>
      <name val="Calibri"/>
      <family val="2"/>
    </font>
    <font>
      <sz val="11"/>
      <color indexed="57"/>
      <name val="Calibri"/>
      <family val="2"/>
    </font>
    <font>
      <sz val="12"/>
      <name val="Calibri"/>
      <family val="2"/>
    </font>
    <font>
      <sz val="14"/>
      <color theme="1"/>
      <name val="Calibri"/>
      <family val="2"/>
      <scheme val="minor"/>
    </font>
    <font>
      <sz val="11"/>
      <color theme="0"/>
      <name val="Calibri"/>
      <family val="2"/>
      <scheme val="minor"/>
    </font>
    <font>
      <sz val="11"/>
      <color rgb="FFFF0000"/>
      <name val="Calibri"/>
      <family val="2"/>
      <scheme val="minor"/>
    </font>
    <font>
      <b/>
      <sz val="16"/>
      <color theme="1"/>
      <name val="Calibri"/>
      <family val="2"/>
      <scheme val="minor"/>
    </font>
    <font>
      <sz val="11"/>
      <name val="Calibri"/>
      <family val="2"/>
      <scheme val="minor"/>
    </font>
  </fonts>
  <fills count="6">
    <fill>
      <patternFill patternType="none"/>
    </fill>
    <fill>
      <patternFill patternType="gray125"/>
    </fill>
    <fill>
      <patternFill patternType="solid">
        <fgColor indexed="57"/>
        <bgColor indexed="64"/>
      </patternFill>
    </fill>
    <fill>
      <patternFill patternType="solid">
        <fgColor indexed="43"/>
        <bgColor indexed="64"/>
      </patternFill>
    </fill>
    <fill>
      <patternFill patternType="solid">
        <fgColor indexed="9"/>
        <bgColor indexed="64"/>
      </patternFill>
    </fill>
    <fill>
      <patternFill patternType="solid">
        <fgColor rgb="FFFFFF9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1">
    <xf numFmtId="0" fontId="0" fillId="0" borderId="0"/>
  </cellStyleXfs>
  <cellXfs count="77">
    <xf numFmtId="0" fontId="0" fillId="0" borderId="0" xfId="0"/>
    <xf numFmtId="0" fontId="0" fillId="0" borderId="1" xfId="0" applyBorder="1" applyAlignment="1">
      <alignment vertical="top"/>
    </xf>
    <xf numFmtId="49" fontId="1" fillId="0" borderId="1" xfId="0" applyNumberFormat="1" applyFont="1" applyBorder="1" applyAlignment="1">
      <alignment horizontal="left" vertical="top" wrapText="1"/>
    </xf>
    <xf numFmtId="0" fontId="3" fillId="0" borderId="0" xfId="0" applyFont="1"/>
    <xf numFmtId="0" fontId="4" fillId="2" borderId="1" xfId="0" applyFont="1" applyFill="1" applyBorder="1"/>
    <xf numFmtId="0" fontId="4" fillId="0" borderId="1" xfId="0" applyFont="1" applyBorder="1" applyAlignment="1">
      <alignment horizontal="center" vertical="center"/>
    </xf>
    <xf numFmtId="0" fontId="0" fillId="2" borderId="1" xfId="0" applyFill="1" applyBorder="1" applyAlignment="1">
      <alignment horizontal="center"/>
    </xf>
    <xf numFmtId="0" fontId="0" fillId="2" borderId="1" xfId="0" applyFont="1" applyFill="1" applyBorder="1" applyAlignment="1">
      <alignment horizontal="center"/>
    </xf>
    <xf numFmtId="0" fontId="0" fillId="0" borderId="1" xfId="0" applyBorder="1" applyAlignment="1">
      <alignment horizontal="center"/>
    </xf>
    <xf numFmtId="0" fontId="4" fillId="2" borderId="2" xfId="0" applyFont="1" applyFill="1" applyBorder="1" applyAlignment="1">
      <alignment horizontal="center"/>
    </xf>
    <xf numFmtId="0" fontId="0" fillId="0" borderId="0" xfId="0" applyAlignment="1">
      <alignment horizontal="center"/>
    </xf>
    <xf numFmtId="0" fontId="1" fillId="2" borderId="1" xfId="0" applyFont="1" applyFill="1" applyBorder="1" applyAlignment="1">
      <alignment vertical="top"/>
    </xf>
    <xf numFmtId="0" fontId="1" fillId="0" borderId="1" xfId="0" applyFont="1" applyBorder="1" applyAlignment="1">
      <alignment vertical="center"/>
    </xf>
    <xf numFmtId="0" fontId="1" fillId="2" borderId="1" xfId="0" applyFont="1" applyFill="1" applyBorder="1" applyAlignment="1">
      <alignment vertical="center"/>
    </xf>
    <xf numFmtId="0" fontId="7" fillId="2" borderId="5" xfId="0" applyFont="1" applyFill="1" applyBorder="1" applyAlignment="1">
      <alignment horizontal="right"/>
    </xf>
    <xf numFmtId="0" fontId="1" fillId="2" borderId="1" xfId="0" applyFont="1" applyFill="1" applyBorder="1"/>
    <xf numFmtId="0" fontId="1" fillId="0" borderId="0" xfId="0" applyFont="1"/>
    <xf numFmtId="0" fontId="8" fillId="2" borderId="1" xfId="0" applyFont="1" applyFill="1" applyBorder="1" applyAlignment="1">
      <alignment vertical="center"/>
    </xf>
    <xf numFmtId="0" fontId="9" fillId="2" borderId="1" xfId="0" applyFont="1" applyFill="1" applyBorder="1" applyAlignment="1">
      <alignment vertical="center"/>
    </xf>
    <xf numFmtId="0" fontId="2" fillId="0" borderId="1" xfId="0" applyFont="1" applyBorder="1" applyAlignment="1">
      <alignment vertical="center"/>
    </xf>
    <xf numFmtId="0" fontId="1" fillId="0" borderId="0" xfId="0" applyFont="1" applyFill="1" applyBorder="1" applyAlignment="1">
      <alignment vertical="center" wrapText="1"/>
    </xf>
    <xf numFmtId="0" fontId="9" fillId="0" borderId="6" xfId="0" applyFont="1" applyBorder="1" applyAlignment="1">
      <alignment horizontal="center" vertical="center"/>
    </xf>
    <xf numFmtId="0" fontId="2" fillId="2" borderId="1" xfId="0" applyFont="1" applyFill="1" applyBorder="1" applyAlignment="1">
      <alignment vertical="center"/>
    </xf>
    <xf numFmtId="0" fontId="1" fillId="0" borderId="1" xfId="0" applyFont="1" applyFill="1" applyBorder="1" applyAlignment="1">
      <alignment vertical="top"/>
    </xf>
    <xf numFmtId="0" fontId="2" fillId="0" borderId="1" xfId="0" applyFont="1" applyFill="1" applyBorder="1" applyAlignment="1">
      <alignment vertical="center"/>
    </xf>
    <xf numFmtId="0" fontId="11" fillId="0" borderId="1" xfId="0" applyFont="1" applyFill="1" applyBorder="1" applyAlignment="1">
      <alignment horizontal="center"/>
    </xf>
    <xf numFmtId="0" fontId="0" fillId="0" borderId="1" xfId="0" applyFont="1" applyFill="1" applyBorder="1" applyAlignment="1">
      <alignment horizontal="center"/>
    </xf>
    <xf numFmtId="0" fontId="1" fillId="4" borderId="1" xfId="0" applyFont="1" applyFill="1" applyBorder="1" applyAlignment="1">
      <alignment vertical="top"/>
    </xf>
    <xf numFmtId="0" fontId="0" fillId="4" borderId="1" xfId="0" applyFont="1" applyFill="1" applyBorder="1" applyAlignment="1">
      <alignment horizontal="center"/>
    </xf>
    <xf numFmtId="0" fontId="12" fillId="2" borderId="1" xfId="0" applyFont="1" applyFill="1" applyBorder="1" applyAlignment="1">
      <alignment vertical="center"/>
    </xf>
    <xf numFmtId="0" fontId="13" fillId="2" borderId="1" xfId="0" applyFont="1" applyFill="1" applyBorder="1" applyAlignment="1">
      <alignment horizontal="center"/>
    </xf>
    <xf numFmtId="0" fontId="14" fillId="2" borderId="1" xfId="0" applyFont="1" applyFill="1" applyBorder="1" applyAlignment="1">
      <alignment vertical="center"/>
    </xf>
    <xf numFmtId="0" fontId="2" fillId="4" borderId="1" xfId="0" applyFont="1" applyFill="1" applyBorder="1" applyAlignment="1">
      <alignment vertical="center"/>
    </xf>
    <xf numFmtId="0" fontId="15" fillId="0" borderId="0" xfId="0" applyFont="1"/>
    <xf numFmtId="2" fontId="0" fillId="0" borderId="0" xfId="0" applyNumberFormat="1"/>
    <xf numFmtId="2" fontId="15" fillId="0" borderId="0" xfId="0" applyNumberFormat="1" applyFont="1"/>
    <xf numFmtId="0" fontId="7" fillId="0" borderId="0" xfId="0" applyFont="1" applyBorder="1"/>
    <xf numFmtId="0" fontId="1" fillId="0" borderId="0" xfId="0" applyFont="1" applyBorder="1" applyAlignment="1">
      <alignment vertical="center" wrapText="1"/>
    </xf>
    <xf numFmtId="0" fontId="0" fillId="0" borderId="1" xfId="0" applyBorder="1"/>
    <xf numFmtId="10" fontId="0" fillId="5" borderId="1" xfId="0" applyNumberFormat="1" applyFill="1" applyBorder="1"/>
    <xf numFmtId="0" fontId="0" fillId="0" borderId="0" xfId="0" applyAlignment="1">
      <alignment vertical="top"/>
    </xf>
    <xf numFmtId="0" fontId="7" fillId="0" borderId="0" xfId="0" applyFont="1" applyFill="1" applyBorder="1" applyAlignment="1">
      <alignment horizontal="right"/>
    </xf>
    <xf numFmtId="0" fontId="0" fillId="0" borderId="0" xfId="0" applyFill="1" applyBorder="1" applyAlignment="1">
      <alignment horizontal="center"/>
    </xf>
    <xf numFmtId="10" fontId="10" fillId="0" borderId="0" xfId="0" applyNumberFormat="1" applyFont="1" applyFill="1" applyBorder="1"/>
    <xf numFmtId="0" fontId="0" fillId="0" borderId="0" xfId="0" applyFill="1" applyBorder="1"/>
    <xf numFmtId="0" fontId="1" fillId="0" borderId="0" xfId="0" applyFont="1" applyFill="1" applyBorder="1"/>
    <xf numFmtId="0" fontId="1" fillId="0" borderId="0" xfId="0" applyFont="1" applyBorder="1"/>
    <xf numFmtId="0" fontId="1" fillId="0" borderId="7" xfId="0" applyFont="1" applyFill="1" applyBorder="1"/>
    <xf numFmtId="0" fontId="7" fillId="3" borderId="1" xfId="0" applyFont="1" applyFill="1" applyBorder="1" applyAlignment="1">
      <alignment horizontal="right"/>
    </xf>
    <xf numFmtId="0" fontId="5" fillId="3" borderId="1" xfId="0" applyFont="1" applyFill="1" applyBorder="1" applyAlignment="1">
      <alignment horizontal="center"/>
    </xf>
    <xf numFmtId="10" fontId="6" fillId="3" borderId="1" xfId="0" applyNumberFormat="1" applyFont="1" applyFill="1" applyBorder="1"/>
    <xf numFmtId="0" fontId="16" fillId="0" borderId="0" xfId="0" applyFont="1"/>
    <xf numFmtId="2" fontId="16" fillId="0" borderId="0" xfId="0" applyNumberFormat="1" applyFont="1"/>
    <xf numFmtId="0" fontId="0" fillId="0" borderId="0" xfId="0" applyProtection="1">
      <protection hidden="1"/>
    </xf>
    <xf numFmtId="0" fontId="17" fillId="0" borderId="0" xfId="0" applyFont="1" applyProtection="1">
      <protection hidden="1"/>
    </xf>
    <xf numFmtId="0" fontId="0" fillId="0" borderId="0" xfId="0" applyFont="1"/>
    <xf numFmtId="2" fontId="0" fillId="0" borderId="0" xfId="0" applyNumberFormat="1" applyFont="1"/>
    <xf numFmtId="0" fontId="0" fillId="0" borderId="0" xfId="0" applyFont="1" applyProtection="1">
      <protection hidden="1"/>
    </xf>
    <xf numFmtId="0" fontId="18" fillId="0" borderId="0" xfId="0" applyFont="1"/>
    <xf numFmtId="0" fontId="19" fillId="0" borderId="0" xfId="0" applyFont="1"/>
    <xf numFmtId="2" fontId="19" fillId="0" borderId="0" xfId="0" applyNumberFormat="1" applyFont="1"/>
    <xf numFmtId="0" fontId="9" fillId="0" borderId="6" xfId="0" applyFont="1" applyBorder="1" applyAlignment="1">
      <alignment vertical="center"/>
    </xf>
    <xf numFmtId="0" fontId="9" fillId="0" borderId="3" xfId="0" applyFont="1" applyBorder="1" applyAlignment="1">
      <alignment vertical="center"/>
    </xf>
    <xf numFmtId="0" fontId="9" fillId="0" borderId="4" xfId="0" applyFont="1" applyBorder="1" applyAlignment="1">
      <alignment vertical="center"/>
    </xf>
    <xf numFmtId="0" fontId="11" fillId="0" borderId="6" xfId="0" applyFont="1" applyBorder="1" applyAlignment="1">
      <alignment vertical="center" wrapText="1"/>
    </xf>
    <xf numFmtId="0" fontId="11" fillId="0" borderId="3" xfId="0" applyFont="1" applyBorder="1" applyAlignment="1">
      <alignment vertical="center" wrapText="1"/>
    </xf>
    <xf numFmtId="0" fontId="11" fillId="0" borderId="4" xfId="0" applyFont="1" applyBorder="1" applyAlignment="1">
      <alignment vertical="center" wrapText="1"/>
    </xf>
    <xf numFmtId="0" fontId="11" fillId="0" borderId="6"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0" fillId="2" borderId="1" xfId="0" applyFill="1" applyBorder="1" applyAlignment="1" applyProtection="1">
      <alignment horizontal="center"/>
      <protection locked="0"/>
    </xf>
    <xf numFmtId="0" fontId="0" fillId="2" borderId="1" xfId="0" applyFont="1" applyFill="1" applyBorder="1" applyAlignment="1" applyProtection="1">
      <alignment horizontal="center"/>
      <protection locked="0"/>
    </xf>
    <xf numFmtId="0" fontId="0" fillId="0" borderId="1" xfId="0" applyBorder="1" applyAlignment="1" applyProtection="1">
      <alignment horizontal="center"/>
      <protection locked="0"/>
    </xf>
    <xf numFmtId="0" fontId="11" fillId="0" borderId="1" xfId="0" applyFont="1" applyFill="1" applyBorder="1" applyAlignment="1" applyProtection="1">
      <alignment horizontal="center"/>
      <protection locked="0"/>
    </xf>
    <xf numFmtId="0" fontId="0" fillId="0" borderId="1" xfId="0" applyFont="1" applyFill="1" applyBorder="1" applyAlignment="1" applyProtection="1">
      <alignment horizontal="center"/>
      <protection locked="0"/>
    </xf>
    <xf numFmtId="0" fontId="0" fillId="4" borderId="1" xfId="0" applyFont="1" applyFill="1" applyBorder="1" applyAlignment="1" applyProtection="1">
      <alignment horizontal="center"/>
      <protection locked="0"/>
    </xf>
    <xf numFmtId="0" fontId="13" fillId="2" borderId="1" xfId="0" applyFont="1" applyFill="1" applyBorder="1" applyAlignment="1" applyProtection="1">
      <alignment horizontal="center"/>
      <protection locked="0"/>
    </xf>
  </cellXfs>
  <cellStyles count="1">
    <cellStyle name="Normal" xfId="0" builtinId="0"/>
  </cellStyles>
  <dxfs count="0"/>
  <tableStyles count="0" defaultTableStyle="TableStyleMedium2" defaultPivotStyle="PivotStyleLight16"/>
  <colors>
    <mruColors>
      <color rgb="FF003399"/>
      <color rgb="FFC5E0B4"/>
      <color rgb="FFFFFFCC"/>
      <color rgb="FFFDCBCF"/>
      <color rgb="FFFFCCFF"/>
      <color rgb="FF9999FF"/>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i="0" u="none" strike="noStrike" baseline="0">
                <a:solidFill>
                  <a:srgbClr val="000000"/>
                </a:solidFill>
                <a:latin typeface="Arial"/>
                <a:ea typeface="Arial"/>
                <a:cs typeface="Arial"/>
              </a:defRPr>
            </a:pPr>
            <a:r>
              <a:rPr lang="da-DK" sz="1200"/>
              <a:t>Simultan-sekventiel analyse</a:t>
            </a:r>
          </a:p>
        </c:rich>
      </c:tx>
      <c:layout>
        <c:manualLayout>
          <c:xMode val="edge"/>
          <c:yMode val="edge"/>
          <c:x val="0.25914672724538995"/>
          <c:y val="3.4682129868883596E-2"/>
        </c:manualLayout>
      </c:layout>
      <c:spPr>
        <a:noFill/>
        <a:ln w="25400">
          <a:noFill/>
        </a:ln>
      </c:spPr>
    </c:title>
    <c:plotArea>
      <c:layout>
        <c:manualLayout>
          <c:layoutTarget val="inner"/>
          <c:xMode val="edge"/>
          <c:yMode val="edge"/>
          <c:x val="0.18902467163781386"/>
          <c:y val="0.16184993938812348"/>
          <c:w val="0.76829382665692103"/>
          <c:h val="0.66763099997600939"/>
        </c:manualLayout>
      </c:layout>
      <c:barChart>
        <c:barDir val="col"/>
        <c:grouping val="clustered"/>
        <c:ser>
          <c:idx val="0"/>
          <c:order val="0"/>
          <c:spPr>
            <a:solidFill>
              <a:srgbClr val="003399"/>
            </a:solidFill>
            <a:ln w="12700">
              <a:solidFill>
                <a:srgbClr val="000000"/>
              </a:solidFill>
              <a:prstDash val="solid"/>
            </a:ln>
          </c:spPr>
          <c:cat>
            <c:multiLvlStrRef>
              <c:f>'Overbliksfunktioner - Pæd team'!$BF$2:$BG$3</c:f>
              <c:multiLvlStrCache>
                <c:ptCount val="2"/>
                <c:lvl>
                  <c:pt idx="0">
                    <c:v>simultan analyse</c:v>
                  </c:pt>
                  <c:pt idx="1">
                    <c:v>sekventiel analyse</c:v>
                  </c:pt>
                </c:lvl>
                <c:lvl>
                  <c:pt idx="0">
                    <c:v>Simultan - sekventiel samlet analyse</c:v>
                  </c:pt>
                </c:lvl>
              </c:multiLvlStrCache>
            </c:multiLvlStrRef>
          </c:cat>
          <c:val>
            <c:numRef>
              <c:f>'Overbliksfunktioner - Pæd team'!$BF$4:$BG$4</c:f>
              <c:numCache>
                <c:formatCode>0.00</c:formatCode>
                <c:ptCount val="2"/>
                <c:pt idx="0">
                  <c:v>0</c:v>
                </c:pt>
                <c:pt idx="1">
                  <c:v>0</c:v>
                </c:pt>
              </c:numCache>
            </c:numRef>
          </c:val>
        </c:ser>
        <c:dLbls/>
        <c:axId val="143986688"/>
        <c:axId val="143988224"/>
      </c:barChart>
      <c:catAx>
        <c:axId val="143986688"/>
        <c:scaling>
          <c:orientation val="minMax"/>
        </c:scaling>
        <c:axPos val="b"/>
        <c:numFmt formatCode="General" sourceLinked="1"/>
        <c:tickLblPos val="nextTo"/>
        <c:spPr>
          <a:ln w="3175">
            <a:solidFill>
              <a:srgbClr val="000000"/>
            </a:solidFill>
            <a:prstDash val="solid"/>
          </a:ln>
        </c:spPr>
        <c:txPr>
          <a:bodyPr rot="-5400000" vert="horz"/>
          <a:lstStyle/>
          <a:p>
            <a:pPr>
              <a:defRPr sz="500" b="0" i="0" u="none" strike="noStrike" baseline="0">
                <a:solidFill>
                  <a:srgbClr val="000000"/>
                </a:solidFill>
                <a:latin typeface="Arial"/>
                <a:ea typeface="Arial"/>
                <a:cs typeface="Arial"/>
              </a:defRPr>
            </a:pPr>
            <a:endParaRPr lang="da-DK"/>
          </a:p>
        </c:txPr>
        <c:crossAx val="143988224"/>
        <c:crosses val="autoZero"/>
        <c:auto val="1"/>
        <c:lblAlgn val="ctr"/>
        <c:lblOffset val="100"/>
        <c:tickMarkSkip val="1"/>
      </c:catAx>
      <c:valAx>
        <c:axId val="143988224"/>
        <c:scaling>
          <c:orientation val="minMax"/>
          <c:max val="5"/>
          <c:min val="1"/>
        </c:scaling>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da-DK" sz="1200"/>
                  <a:t>faktor-analyse (maks 5, min 1)</a:t>
                </a:r>
              </a:p>
            </c:rich>
          </c:tx>
          <c:layout>
            <c:manualLayout>
              <c:xMode val="edge"/>
              <c:yMode val="edge"/>
              <c:x val="4.8780560422661656E-2"/>
              <c:y val="0.30346863635273152"/>
            </c:manualLayout>
          </c:layout>
          <c:spPr>
            <a:noFill/>
            <a:ln w="25400">
              <a:noFill/>
            </a:ln>
          </c:spPr>
        </c:title>
        <c:numFmt formatCode="0.00" sourceLinked="1"/>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a-DK"/>
          </a:p>
        </c:txPr>
        <c:crossAx val="143986688"/>
        <c:crosses val="autoZero"/>
        <c:crossBetween val="between"/>
      </c:valAx>
      <c:dTable>
        <c:showHorzBorder val="1"/>
        <c:showVertBorder val="1"/>
        <c:showOutline val="1"/>
        <c:spPr>
          <a:ln w="3175">
            <a:solidFill>
              <a:srgbClr val="000000"/>
            </a:solidFill>
            <a:prstDash val="solid"/>
          </a:ln>
        </c:spPr>
        <c:txPr>
          <a:bodyPr/>
          <a:lstStyle/>
          <a:p>
            <a:pPr rtl="0">
              <a:defRPr sz="1200" b="0" i="0" u="none" strike="noStrike" baseline="0">
                <a:solidFill>
                  <a:srgbClr val="000000"/>
                </a:solidFill>
                <a:latin typeface="Arial"/>
                <a:ea typeface="Arial"/>
                <a:cs typeface="Arial"/>
              </a:defRPr>
            </a:pPr>
            <a:endParaRPr lang="da-DK"/>
          </a:p>
        </c:txPr>
      </c:dTable>
      <c:spPr>
        <a:gradFill>
          <a:gsLst>
            <a:gs pos="32000">
              <a:srgbClr val="C5E0B4"/>
            </a:gs>
            <a:gs pos="74000">
              <a:srgbClr val="FFFFCC"/>
            </a:gs>
            <a:gs pos="34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5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Kompetenceanalyse</a:t>
            </a:r>
          </a:p>
        </c:rich>
      </c:tx>
      <c:layout>
        <c:manualLayout>
          <c:xMode val="edge"/>
          <c:yMode val="edge"/>
          <c:x val="0.34908225958174316"/>
          <c:y val="3.4582132564841508E-2"/>
        </c:manualLayout>
      </c:layout>
      <c:spPr>
        <a:noFill/>
        <a:ln w="25400">
          <a:noFill/>
        </a:ln>
      </c:spPr>
    </c:title>
    <c:plotArea>
      <c:layout>
        <c:manualLayout>
          <c:layoutTarget val="inner"/>
          <c:xMode val="edge"/>
          <c:yMode val="edge"/>
          <c:x val="0.21259897012121198"/>
          <c:y val="0.17291066282420753"/>
          <c:w val="0.75065809203292133"/>
          <c:h val="0.56195965417867455"/>
        </c:manualLayout>
      </c:layout>
      <c:barChart>
        <c:barDir val="col"/>
        <c:grouping val="clustered"/>
        <c:ser>
          <c:idx val="0"/>
          <c:order val="0"/>
          <c:spPr>
            <a:solidFill>
              <a:srgbClr val="003399"/>
            </a:solidFill>
            <a:ln w="12700">
              <a:solidFill>
                <a:srgbClr val="000000"/>
              </a:solidFill>
              <a:prstDash val="solid"/>
            </a:ln>
          </c:spPr>
          <c:cat>
            <c:multiLvlStrRef>
              <c:f>'Overbliksfuktioner - Klient'!$AY$73:$BD$74</c:f>
              <c:multiLvlStrCache>
                <c:ptCount val="6"/>
                <c:lvl>
                  <c:pt idx="0">
                    <c:v>sprog</c:v>
                  </c:pt>
                  <c:pt idx="1">
                    <c:v>billede</c:v>
                  </c:pt>
                  <c:pt idx="2">
                    <c:v>motorik</c:v>
                  </c:pt>
                  <c:pt idx="3">
                    <c:v>matematik</c:v>
                  </c:pt>
                  <c:pt idx="4">
                    <c:v>personlig</c:v>
                  </c:pt>
                  <c:pt idx="5">
                    <c:v>social</c:v>
                  </c:pt>
                </c:lvl>
                <c:lvl>
                  <c:pt idx="0">
                    <c:v>Kompetenceanalyse - lær 7, strategieskemaer hos eleven</c:v>
                  </c:pt>
                </c:lvl>
              </c:multiLvlStrCache>
            </c:multiLvlStrRef>
          </c:cat>
          <c:val>
            <c:numRef>
              <c:f>'Overbliksfuktioner - Klient'!$AY$75:$BD$75</c:f>
              <c:numCache>
                <c:formatCode>0.00</c:formatCode>
                <c:ptCount val="6"/>
                <c:pt idx="0">
                  <c:v>0</c:v>
                </c:pt>
                <c:pt idx="1">
                  <c:v>0</c:v>
                </c:pt>
                <c:pt idx="2">
                  <c:v>0</c:v>
                </c:pt>
                <c:pt idx="3">
                  <c:v>0</c:v>
                </c:pt>
                <c:pt idx="4">
                  <c:v>0</c:v>
                </c:pt>
                <c:pt idx="5">
                  <c:v>0</c:v>
                </c:pt>
              </c:numCache>
            </c:numRef>
          </c:val>
        </c:ser>
        <c:dLbls/>
        <c:axId val="144155776"/>
        <c:axId val="144157312"/>
      </c:barChart>
      <c:catAx>
        <c:axId val="144155776"/>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4157312"/>
        <c:crosses val="autoZero"/>
        <c:auto val="1"/>
        <c:lblAlgn val="ctr"/>
        <c:lblOffset val="100"/>
        <c:tickMarkSkip val="1"/>
      </c:catAx>
      <c:valAx>
        <c:axId val="144157312"/>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4.199485829554804E-2"/>
              <c:y val="0.34870317002881845"/>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4155776"/>
        <c:crosses val="autoZero"/>
        <c:crossBetween val="between"/>
      </c:valAx>
      <c:dTable>
        <c:showHorzBorder val="1"/>
        <c:showVertBorder val="1"/>
        <c:showOutline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Opmærksomhedsanalyse</a:t>
            </a:r>
          </a:p>
        </c:rich>
      </c:tx>
      <c:layout>
        <c:manualLayout>
          <c:xMode val="edge"/>
          <c:yMode val="edge"/>
          <c:x val="0.31683270431332616"/>
          <c:y val="3.4682129868883596E-2"/>
        </c:manualLayout>
      </c:layout>
      <c:spPr>
        <a:noFill/>
        <a:ln w="25400">
          <a:noFill/>
        </a:ln>
      </c:spPr>
    </c:title>
    <c:plotArea>
      <c:layout>
        <c:manualLayout>
          <c:layoutTarget val="inner"/>
          <c:xMode val="edge"/>
          <c:yMode val="edge"/>
          <c:x val="0.20792146220562024"/>
          <c:y val="0.14161869696460802"/>
          <c:w val="0.7456145238162919"/>
          <c:h val="0.70520330733396652"/>
        </c:manualLayout>
      </c:layout>
      <c:barChart>
        <c:barDir val="col"/>
        <c:grouping val="clustered"/>
        <c:ser>
          <c:idx val="0"/>
          <c:order val="0"/>
          <c:spPr>
            <a:solidFill>
              <a:srgbClr val="003399"/>
            </a:solidFill>
            <a:ln w="12700">
              <a:solidFill>
                <a:srgbClr val="000000"/>
              </a:solidFill>
              <a:prstDash val="solid"/>
            </a:ln>
          </c:spPr>
          <c:dPt>
            <c:idx val="0"/>
          </c:dPt>
          <c:dPt>
            <c:idx val="1"/>
          </c:dPt>
          <c:dPt>
            <c:idx val="2"/>
          </c:dPt>
          <c:cat>
            <c:multiLvlStrRef>
              <c:f>'Overbliksfunktioner - Pæd team'!$AS$2:$AU$3</c:f>
              <c:multiLvlStrCache>
                <c:ptCount val="3"/>
                <c:lvl>
                  <c:pt idx="0">
                    <c:v>fokuseret opm.</c:v>
                  </c:pt>
                  <c:pt idx="1">
                    <c:v>koncentration</c:v>
                  </c:pt>
                  <c:pt idx="2">
                    <c:v>fleksibel opm.</c:v>
                  </c:pt>
                </c:lvl>
                <c:lvl>
                  <c:pt idx="0">
                    <c:v>Opmærksomhed - lær 4, overbliksfunktioner</c:v>
                  </c:pt>
                </c:lvl>
              </c:multiLvlStrCache>
            </c:multiLvlStrRef>
          </c:cat>
          <c:val>
            <c:numRef>
              <c:f>'Overbliksfunktioner - Pæd team'!$AS$4:$AU$4</c:f>
              <c:numCache>
                <c:formatCode>0.00</c:formatCode>
                <c:ptCount val="3"/>
                <c:pt idx="0">
                  <c:v>0</c:v>
                </c:pt>
                <c:pt idx="1">
                  <c:v>0</c:v>
                </c:pt>
                <c:pt idx="2">
                  <c:v>0</c:v>
                </c:pt>
              </c:numCache>
            </c:numRef>
          </c:val>
        </c:ser>
        <c:dLbls/>
        <c:axId val="144306944"/>
        <c:axId val="144308480"/>
      </c:barChart>
      <c:catAx>
        <c:axId val="144306944"/>
        <c:scaling>
          <c:orientation val="minMax"/>
        </c:scaling>
        <c:axPos val="b"/>
        <c:numFmt formatCode="General" sourceLinked="1"/>
        <c:tickLblPos val="nextTo"/>
        <c:spPr>
          <a:solidFill>
            <a:srgbClr val="C0C0C0"/>
          </a:solidFill>
          <a:ln w="3175">
            <a:solidFill>
              <a:srgbClr val="000000"/>
            </a:solidFill>
            <a:prstDash val="solid"/>
          </a:ln>
        </c:spPr>
        <c:txPr>
          <a:bodyPr rot="-5400000" vert="horz"/>
          <a:lstStyle/>
          <a:p>
            <a:pPr>
              <a:defRPr/>
            </a:pPr>
            <a:endParaRPr lang="da-DK"/>
          </a:p>
        </c:txPr>
        <c:crossAx val="144308480"/>
        <c:crosses val="autoZero"/>
        <c:auto val="1"/>
        <c:lblAlgn val="ctr"/>
        <c:lblOffset val="100"/>
        <c:tickMarkSkip val="1"/>
      </c:catAx>
      <c:valAx>
        <c:axId val="144308480"/>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5.2805450718887682E-2"/>
              <c:y val="0.43063644587197136"/>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4306944"/>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i="0" u="none" strike="noStrike" baseline="0">
                <a:solidFill>
                  <a:srgbClr val="000000"/>
                </a:solidFill>
                <a:latin typeface="Arial"/>
                <a:ea typeface="Arial"/>
                <a:cs typeface="Arial"/>
              </a:defRPr>
            </a:pPr>
            <a:r>
              <a:rPr lang="da-DK" sz="1200"/>
              <a:t>Opmærksomhedsanalyse</a:t>
            </a:r>
          </a:p>
        </c:rich>
      </c:tx>
      <c:layout>
        <c:manualLayout>
          <c:xMode val="edge"/>
          <c:yMode val="edge"/>
          <c:x val="0.31921874875742567"/>
          <c:y val="3.4582132564841508E-2"/>
        </c:manualLayout>
      </c:layout>
      <c:spPr>
        <a:noFill/>
        <a:ln w="25400">
          <a:noFill/>
        </a:ln>
      </c:spPr>
    </c:title>
    <c:plotArea>
      <c:layout>
        <c:manualLayout>
          <c:layoutTarget val="inner"/>
          <c:xMode val="edge"/>
          <c:yMode val="edge"/>
          <c:x val="0.20521205277263083"/>
          <c:y val="0.14409221902017291"/>
          <c:w val="0.74918685932865192"/>
          <c:h val="0.70317002881844382"/>
        </c:manualLayout>
      </c:layout>
      <c:barChart>
        <c:barDir val="col"/>
        <c:grouping val="clustered"/>
        <c:ser>
          <c:idx val="0"/>
          <c:order val="0"/>
          <c:spPr>
            <a:solidFill>
              <a:srgbClr val="003399"/>
            </a:solidFill>
            <a:ln w="12700">
              <a:solidFill>
                <a:srgbClr val="000000"/>
              </a:solidFill>
              <a:prstDash val="solid"/>
            </a:ln>
          </c:spPr>
          <c:cat>
            <c:multiLvlStrRef>
              <c:f>'Overbliksfunktioner - Pæd team'!$AS$27:$AU$28</c:f>
              <c:multiLvlStrCache>
                <c:ptCount val="3"/>
                <c:lvl>
                  <c:pt idx="0">
                    <c:v>fokuseret opm.</c:v>
                  </c:pt>
                  <c:pt idx="1">
                    <c:v>koncentration</c:v>
                  </c:pt>
                  <c:pt idx="2">
                    <c:v>fleksibel opm.</c:v>
                  </c:pt>
                </c:lvl>
                <c:lvl>
                  <c:pt idx="0">
                    <c:v>Opmærksomhed - lær 5, regel og strukturfunktioner</c:v>
                  </c:pt>
                </c:lvl>
              </c:multiLvlStrCache>
            </c:multiLvlStrRef>
          </c:cat>
          <c:val>
            <c:numRef>
              <c:f>'Overbliksfunktioner - Pæd team'!$AS$29:$AU$29</c:f>
              <c:numCache>
                <c:formatCode>0.00</c:formatCode>
                <c:ptCount val="3"/>
                <c:pt idx="0">
                  <c:v>0</c:v>
                </c:pt>
                <c:pt idx="1">
                  <c:v>0</c:v>
                </c:pt>
                <c:pt idx="2">
                  <c:v>0</c:v>
                </c:pt>
              </c:numCache>
            </c:numRef>
          </c:val>
        </c:ser>
        <c:dLbls/>
        <c:axId val="144334848"/>
        <c:axId val="144336384"/>
      </c:barChart>
      <c:catAx>
        <c:axId val="144334848"/>
        <c:scaling>
          <c:orientation val="minMax"/>
        </c:scaling>
        <c:axPos val="b"/>
        <c:numFmt formatCode="General" sourceLinked="1"/>
        <c:tickLblPos val="nextTo"/>
        <c:spPr>
          <a:ln w="3175">
            <a:solidFill>
              <a:srgbClr val="000000"/>
            </a:solidFill>
            <a:prstDash val="solid"/>
          </a:ln>
        </c:spPr>
        <c:txPr>
          <a:bodyPr rot="-5400000" vert="horz"/>
          <a:lstStyle/>
          <a:p>
            <a:pPr>
              <a:defRPr sz="475" b="0" i="0" u="none" strike="noStrike" baseline="0">
                <a:solidFill>
                  <a:srgbClr val="000000"/>
                </a:solidFill>
                <a:latin typeface="Arial"/>
                <a:ea typeface="Arial"/>
                <a:cs typeface="Arial"/>
              </a:defRPr>
            </a:pPr>
            <a:endParaRPr lang="da-DK"/>
          </a:p>
        </c:txPr>
        <c:crossAx val="144336384"/>
        <c:crosses val="autoZero"/>
        <c:auto val="1"/>
        <c:lblAlgn val="ctr"/>
        <c:lblOffset val="100"/>
        <c:tickMarkSkip val="1"/>
      </c:catAx>
      <c:valAx>
        <c:axId val="144336384"/>
        <c:scaling>
          <c:orientation val="minMax"/>
          <c:max val="100"/>
          <c:min val="0"/>
        </c:scaling>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da-DK" sz="1200"/>
                  <a:t>% beregning</a:t>
                </a:r>
              </a:p>
            </c:rich>
          </c:tx>
          <c:layout>
            <c:manualLayout>
              <c:xMode val="edge"/>
              <c:yMode val="edge"/>
              <c:x val="5.2117346735906241E-2"/>
              <c:y val="0.43227665706051877"/>
            </c:manualLayout>
          </c:layout>
          <c:spPr>
            <a:noFill/>
            <a:ln w="25400">
              <a:noFill/>
            </a:ln>
          </c:spPr>
        </c:title>
        <c:numFmt formatCode="0.00" sourceLinked="1"/>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a-DK"/>
          </a:p>
        </c:txPr>
        <c:crossAx val="144334848"/>
        <c:crosses val="autoZero"/>
        <c:crossBetween val="between"/>
      </c:valAx>
      <c:dTable>
        <c:showHorzBorder val="1"/>
        <c:showVertBorder val="1"/>
        <c:showOutline val="1"/>
        <c:showKeys val="1"/>
        <c:spPr>
          <a:ln w="3175">
            <a:solidFill>
              <a:srgbClr val="000000"/>
            </a:solidFill>
            <a:prstDash val="solid"/>
          </a:ln>
        </c:spPr>
        <c:txPr>
          <a:bodyPr/>
          <a:lstStyle/>
          <a:p>
            <a:pPr rtl="0">
              <a:defRPr sz="1100" b="0" i="0" u="none" strike="noStrike" baseline="0">
                <a:solidFill>
                  <a:srgbClr val="000000"/>
                </a:solidFill>
                <a:latin typeface="Arial"/>
                <a:ea typeface="Arial"/>
                <a:cs typeface="Arial"/>
              </a:defRPr>
            </a:pPr>
            <a:endParaRPr lang="da-DK"/>
          </a:p>
        </c:tx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475"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Opmærksomhedsanalyse</a:t>
            </a:r>
          </a:p>
        </c:rich>
      </c:tx>
      <c:layout>
        <c:manualLayout>
          <c:xMode val="edge"/>
          <c:yMode val="edge"/>
          <c:x val="0.31205781824100398"/>
          <c:y val="3.4582132564841508E-2"/>
        </c:manualLayout>
      </c:layout>
      <c:spPr>
        <a:noFill/>
        <a:ln w="25400">
          <a:noFill/>
        </a:ln>
      </c:spPr>
    </c:title>
    <c:plotArea>
      <c:layout>
        <c:manualLayout>
          <c:layoutTarget val="inner"/>
          <c:xMode val="edge"/>
          <c:yMode val="edge"/>
          <c:x val="0.22340502896799153"/>
          <c:y val="0.14409221902017291"/>
          <c:w val="0.72695287203870274"/>
          <c:h val="0.70317002881844382"/>
        </c:manualLayout>
      </c:layout>
      <c:barChart>
        <c:barDir val="col"/>
        <c:grouping val="clustered"/>
        <c:ser>
          <c:idx val="0"/>
          <c:order val="0"/>
          <c:spPr>
            <a:solidFill>
              <a:srgbClr val="003399"/>
            </a:solidFill>
            <a:ln w="12700">
              <a:solidFill>
                <a:srgbClr val="000000"/>
              </a:solidFill>
              <a:prstDash val="solid"/>
            </a:ln>
          </c:spPr>
          <c:cat>
            <c:multiLvlStrRef>
              <c:f>'Overbliksfunktioner - Pæd team'!$AS$50:$AU$51</c:f>
              <c:multiLvlStrCache>
                <c:ptCount val="3"/>
                <c:lvl>
                  <c:pt idx="0">
                    <c:v>fokuseret opm.</c:v>
                  </c:pt>
                  <c:pt idx="1">
                    <c:v>koncentration</c:v>
                  </c:pt>
                  <c:pt idx="2">
                    <c:v>fleksibel opm.</c:v>
                  </c:pt>
                </c:lvl>
                <c:lvl>
                  <c:pt idx="0">
                    <c:v>Opmærksomhed - lær 6, at lære nyt</c:v>
                  </c:pt>
                </c:lvl>
              </c:multiLvlStrCache>
            </c:multiLvlStrRef>
          </c:cat>
          <c:val>
            <c:numRef>
              <c:f>'Overbliksfunktioner - Pæd team'!$AS$52:$AU$52</c:f>
              <c:numCache>
                <c:formatCode>0.00</c:formatCode>
                <c:ptCount val="3"/>
                <c:pt idx="0">
                  <c:v>0</c:v>
                </c:pt>
                <c:pt idx="1">
                  <c:v>0</c:v>
                </c:pt>
                <c:pt idx="2">
                  <c:v>0</c:v>
                </c:pt>
              </c:numCache>
            </c:numRef>
          </c:val>
        </c:ser>
        <c:dLbls/>
        <c:axId val="144346112"/>
        <c:axId val="144364288"/>
      </c:barChart>
      <c:catAx>
        <c:axId val="144346112"/>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4364288"/>
        <c:crosses val="autoZero"/>
        <c:auto val="1"/>
        <c:lblAlgn val="ctr"/>
        <c:lblOffset val="100"/>
        <c:tickMarkSkip val="1"/>
      </c:catAx>
      <c:valAx>
        <c:axId val="144364288"/>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5.6737785134728005E-2"/>
              <c:y val="0.43227665706051877"/>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4346112"/>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a:pPr>
            <a:r>
              <a:rPr lang="da-DK"/>
              <a:t>Opmærksomhedsanalyse</a:t>
            </a:r>
          </a:p>
        </c:rich>
      </c:tx>
      <c:layout>
        <c:manualLayout>
          <c:xMode val="edge"/>
          <c:yMode val="edge"/>
          <c:x val="0.27692349297399788"/>
          <c:y val="3.4582132564841508E-2"/>
        </c:manualLayout>
      </c:layout>
      <c:spPr>
        <a:noFill/>
        <a:ln w="25400">
          <a:noFill/>
        </a:ln>
      </c:spPr>
    </c:title>
    <c:plotArea>
      <c:layout>
        <c:manualLayout>
          <c:layoutTarget val="inner"/>
          <c:xMode val="edge"/>
          <c:yMode val="edge"/>
          <c:x val="0.21846186667948722"/>
          <c:y val="0.16426512968299714"/>
          <c:w val="0.73846264793066085"/>
          <c:h val="0.66570605187319909"/>
        </c:manualLayout>
      </c:layout>
      <c:barChart>
        <c:barDir val="col"/>
        <c:grouping val="clustered"/>
        <c:ser>
          <c:idx val="0"/>
          <c:order val="0"/>
          <c:spPr>
            <a:solidFill>
              <a:srgbClr val="003399"/>
            </a:solidFill>
            <a:ln w="12700">
              <a:solidFill>
                <a:srgbClr val="000000"/>
              </a:solidFill>
              <a:prstDash val="solid"/>
            </a:ln>
          </c:spPr>
          <c:cat>
            <c:multiLvlStrRef>
              <c:f>'Overbliksfunktioner - Pæd team'!$AS$73:$AU$74</c:f>
              <c:multiLvlStrCache>
                <c:ptCount val="3"/>
                <c:lvl>
                  <c:pt idx="0">
                    <c:v>fokuseret opm.</c:v>
                  </c:pt>
                  <c:pt idx="1">
                    <c:v>koncentration</c:v>
                  </c:pt>
                  <c:pt idx="2">
                    <c:v>fleksibel opm.</c:v>
                  </c:pt>
                </c:lvl>
                <c:lvl>
                  <c:pt idx="0">
                    <c:v>Opmærksomhed - lær 7, strategieskemaer hos eleven</c:v>
                  </c:pt>
                </c:lvl>
              </c:multiLvlStrCache>
            </c:multiLvlStrRef>
          </c:cat>
          <c:val>
            <c:numRef>
              <c:f>'Overbliksfunktioner - Pæd team'!$AS$75:$AU$75</c:f>
              <c:numCache>
                <c:formatCode>0.00</c:formatCode>
                <c:ptCount val="3"/>
                <c:pt idx="0">
                  <c:v>0</c:v>
                </c:pt>
                <c:pt idx="1">
                  <c:v>0</c:v>
                </c:pt>
                <c:pt idx="2">
                  <c:v>0</c:v>
                </c:pt>
              </c:numCache>
            </c:numRef>
          </c:val>
        </c:ser>
        <c:dLbls/>
        <c:axId val="144648448"/>
        <c:axId val="144654336"/>
      </c:barChart>
      <c:catAx>
        <c:axId val="144648448"/>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4654336"/>
        <c:crosses val="autoZero"/>
        <c:auto val="1"/>
        <c:lblAlgn val="ctr"/>
        <c:lblOffset val="100"/>
        <c:tickMarkSkip val="1"/>
      </c:catAx>
      <c:valAx>
        <c:axId val="144654336"/>
        <c:scaling>
          <c:orientation val="minMax"/>
          <c:max val="100"/>
          <c:min val="0"/>
        </c:scaling>
        <c:axPos val="l"/>
        <c:majorGridlines>
          <c:spPr>
            <a:ln w="3175">
              <a:solidFill>
                <a:srgbClr val="000000"/>
              </a:solidFill>
              <a:prstDash val="solid"/>
            </a:ln>
          </c:spPr>
        </c:majorGridlines>
        <c:title>
          <c:tx>
            <c:rich>
              <a:bodyPr/>
              <a:lstStyle/>
              <a:p>
                <a:pPr>
                  <a:defRPr/>
                </a:pPr>
                <a:r>
                  <a:rPr lang="da-DK"/>
                  <a:t>% beregning</a:t>
                </a:r>
              </a:p>
            </c:rich>
          </c:tx>
          <c:layout>
            <c:manualLayout>
              <c:xMode val="edge"/>
              <c:yMode val="edge"/>
              <c:x val="4.9230843195377391E-2"/>
              <c:y val="0.4178674351585015"/>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4648448"/>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Opmærksomhedsanalyse</a:t>
            </a:r>
          </a:p>
        </c:rich>
      </c:tx>
      <c:layout>
        <c:manualLayout>
          <c:xMode val="edge"/>
          <c:yMode val="edge"/>
          <c:x val="0.31683270431332616"/>
          <c:y val="3.4682129868883596E-2"/>
        </c:manualLayout>
      </c:layout>
      <c:spPr>
        <a:noFill/>
        <a:ln w="25400">
          <a:noFill/>
        </a:ln>
      </c:spPr>
    </c:title>
    <c:plotArea>
      <c:layout>
        <c:manualLayout>
          <c:layoutTarget val="inner"/>
          <c:xMode val="edge"/>
          <c:yMode val="edge"/>
          <c:x val="0.20792146220562024"/>
          <c:y val="0.14161869696460802"/>
          <c:w val="0.74386142237028074"/>
          <c:h val="0.70520330733396652"/>
        </c:manualLayout>
      </c:layout>
      <c:barChart>
        <c:barDir val="col"/>
        <c:grouping val="clustered"/>
        <c:ser>
          <c:idx val="0"/>
          <c:order val="0"/>
          <c:spPr>
            <a:solidFill>
              <a:srgbClr val="003399"/>
            </a:solidFill>
            <a:ln w="12700">
              <a:solidFill>
                <a:srgbClr val="000000"/>
              </a:solidFill>
              <a:prstDash val="solid"/>
            </a:ln>
          </c:spPr>
          <c:cat>
            <c:multiLvlStrRef>
              <c:f>'Overbliksfuktioner - Klient'!$AS$2:$AU$3</c:f>
              <c:multiLvlStrCache>
                <c:ptCount val="3"/>
                <c:lvl>
                  <c:pt idx="0">
                    <c:v>fokuseret opm.</c:v>
                  </c:pt>
                  <c:pt idx="1">
                    <c:v>koncentration</c:v>
                  </c:pt>
                  <c:pt idx="2">
                    <c:v>fleksibel opm.</c:v>
                  </c:pt>
                </c:lvl>
                <c:lvl>
                  <c:pt idx="0">
                    <c:v>Opmærksomhed - lær 4, overbliksfunktioner</c:v>
                  </c:pt>
                </c:lvl>
              </c:multiLvlStrCache>
            </c:multiLvlStrRef>
          </c:cat>
          <c:val>
            <c:numRef>
              <c:f>'Overbliksfuktioner - Klient'!$AS$4:$AU$4</c:f>
              <c:numCache>
                <c:formatCode>0.00</c:formatCode>
                <c:ptCount val="3"/>
                <c:pt idx="0">
                  <c:v>0</c:v>
                </c:pt>
                <c:pt idx="1">
                  <c:v>0</c:v>
                </c:pt>
                <c:pt idx="2">
                  <c:v>0</c:v>
                </c:pt>
              </c:numCache>
            </c:numRef>
          </c:val>
        </c:ser>
        <c:dLbls/>
        <c:axId val="144676352"/>
        <c:axId val="144677888"/>
      </c:barChart>
      <c:catAx>
        <c:axId val="144676352"/>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4677888"/>
        <c:crosses val="autoZero"/>
        <c:auto val="1"/>
        <c:lblAlgn val="ctr"/>
        <c:lblOffset val="100"/>
        <c:tickMarkSkip val="1"/>
      </c:catAx>
      <c:valAx>
        <c:axId val="144677888"/>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5.2805450718887682E-2"/>
              <c:y val="0.43063644587197136"/>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4676352"/>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i="0" u="none" strike="noStrike" baseline="0">
                <a:solidFill>
                  <a:srgbClr val="000000"/>
                </a:solidFill>
                <a:latin typeface="Arial"/>
                <a:ea typeface="Arial"/>
                <a:cs typeface="Arial"/>
              </a:defRPr>
            </a:pPr>
            <a:r>
              <a:rPr lang="da-DK" sz="1200"/>
              <a:t>Opmærksomhedsanalyse</a:t>
            </a:r>
          </a:p>
        </c:rich>
      </c:tx>
      <c:layout>
        <c:manualLayout>
          <c:xMode val="edge"/>
          <c:yMode val="edge"/>
          <c:x val="0.31921874875742567"/>
          <c:y val="3.4582132564841508E-2"/>
        </c:manualLayout>
      </c:layout>
      <c:spPr>
        <a:noFill/>
        <a:ln w="25400">
          <a:noFill/>
        </a:ln>
      </c:spPr>
    </c:title>
    <c:plotArea>
      <c:layout>
        <c:manualLayout>
          <c:layoutTarget val="inner"/>
          <c:xMode val="edge"/>
          <c:yMode val="edge"/>
          <c:x val="0.20521205277263083"/>
          <c:y val="0.14409221902017291"/>
          <c:w val="0.74918685932865192"/>
          <c:h val="0.70317002881844382"/>
        </c:manualLayout>
      </c:layout>
      <c:barChart>
        <c:barDir val="col"/>
        <c:grouping val="clustered"/>
        <c:ser>
          <c:idx val="0"/>
          <c:order val="0"/>
          <c:spPr>
            <a:solidFill>
              <a:srgbClr val="003399"/>
            </a:solidFill>
            <a:ln w="12700">
              <a:solidFill>
                <a:srgbClr val="000000"/>
              </a:solidFill>
              <a:prstDash val="solid"/>
            </a:ln>
          </c:spPr>
          <c:cat>
            <c:multiLvlStrRef>
              <c:f>'Overbliksfuktioner - Klient'!$AS$27:$AU$28</c:f>
              <c:multiLvlStrCache>
                <c:ptCount val="3"/>
                <c:lvl>
                  <c:pt idx="0">
                    <c:v>fokuseret opm.</c:v>
                  </c:pt>
                  <c:pt idx="1">
                    <c:v>koncentration</c:v>
                  </c:pt>
                  <c:pt idx="2">
                    <c:v>fleksibel opm.</c:v>
                  </c:pt>
                </c:lvl>
                <c:lvl>
                  <c:pt idx="0">
                    <c:v>Opmærksomhed - lær 5, regel og strukturfunktioner</c:v>
                  </c:pt>
                </c:lvl>
              </c:multiLvlStrCache>
            </c:multiLvlStrRef>
          </c:cat>
          <c:val>
            <c:numRef>
              <c:f>'Overbliksfuktioner - Klient'!$AS$29:$AU$29</c:f>
              <c:numCache>
                <c:formatCode>0.00</c:formatCode>
                <c:ptCount val="3"/>
                <c:pt idx="0">
                  <c:v>0</c:v>
                </c:pt>
                <c:pt idx="1">
                  <c:v>0</c:v>
                </c:pt>
                <c:pt idx="2">
                  <c:v>0</c:v>
                </c:pt>
              </c:numCache>
            </c:numRef>
          </c:val>
        </c:ser>
        <c:dLbls/>
        <c:axId val="144888576"/>
        <c:axId val="144890112"/>
      </c:barChart>
      <c:catAx>
        <c:axId val="144888576"/>
        <c:scaling>
          <c:orientation val="minMax"/>
        </c:scaling>
        <c:axPos val="b"/>
        <c:numFmt formatCode="General" sourceLinked="1"/>
        <c:tickLblPos val="nextTo"/>
        <c:spPr>
          <a:ln w="3175">
            <a:solidFill>
              <a:srgbClr val="000000"/>
            </a:solidFill>
            <a:prstDash val="solid"/>
          </a:ln>
        </c:spPr>
        <c:txPr>
          <a:bodyPr rot="-5400000" vert="horz"/>
          <a:lstStyle/>
          <a:p>
            <a:pPr>
              <a:defRPr sz="475" b="0" i="0" u="none" strike="noStrike" baseline="0">
                <a:solidFill>
                  <a:srgbClr val="000000"/>
                </a:solidFill>
                <a:latin typeface="Arial"/>
                <a:ea typeface="Arial"/>
                <a:cs typeface="Arial"/>
              </a:defRPr>
            </a:pPr>
            <a:endParaRPr lang="da-DK"/>
          </a:p>
        </c:txPr>
        <c:crossAx val="144890112"/>
        <c:crosses val="autoZero"/>
        <c:auto val="1"/>
        <c:lblAlgn val="ctr"/>
        <c:lblOffset val="100"/>
        <c:tickMarkSkip val="1"/>
      </c:catAx>
      <c:valAx>
        <c:axId val="144890112"/>
        <c:scaling>
          <c:orientation val="minMax"/>
          <c:max val="100"/>
          <c:min val="0"/>
        </c:scaling>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da-DK" sz="1200"/>
                  <a:t>% beregning</a:t>
                </a:r>
              </a:p>
            </c:rich>
          </c:tx>
          <c:layout>
            <c:manualLayout>
              <c:xMode val="edge"/>
              <c:yMode val="edge"/>
              <c:x val="5.2117346735906241E-2"/>
              <c:y val="0.43227665706051877"/>
            </c:manualLayout>
          </c:layout>
          <c:spPr>
            <a:noFill/>
            <a:ln w="25400">
              <a:noFill/>
            </a:ln>
          </c:spPr>
        </c:title>
        <c:numFmt formatCode="0.00" sourceLinked="1"/>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a-DK"/>
          </a:p>
        </c:txPr>
        <c:crossAx val="144888576"/>
        <c:crosses val="autoZero"/>
        <c:crossBetween val="between"/>
      </c:valAx>
      <c:dTable>
        <c:showHorzBorder val="1"/>
        <c:showVertBorder val="1"/>
        <c:showOutline val="1"/>
        <c:showKeys val="1"/>
        <c:spPr>
          <a:ln w="3175">
            <a:solidFill>
              <a:srgbClr val="000000"/>
            </a:solidFill>
            <a:prstDash val="solid"/>
          </a:ln>
        </c:spPr>
        <c:txPr>
          <a:bodyPr/>
          <a:lstStyle/>
          <a:p>
            <a:pPr rtl="0">
              <a:defRPr sz="1100" b="0" i="0" u="none" strike="noStrike" baseline="0">
                <a:solidFill>
                  <a:srgbClr val="000000"/>
                </a:solidFill>
                <a:latin typeface="Arial"/>
                <a:ea typeface="Arial"/>
                <a:cs typeface="Arial"/>
              </a:defRPr>
            </a:pPr>
            <a:endParaRPr lang="da-DK"/>
          </a:p>
        </c:tx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475"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Opmærksomhedsanalyse</a:t>
            </a:r>
          </a:p>
        </c:rich>
      </c:tx>
      <c:layout>
        <c:manualLayout>
          <c:xMode val="edge"/>
          <c:yMode val="edge"/>
          <c:x val="0.31205781824100398"/>
          <c:y val="3.4582132564841508E-2"/>
        </c:manualLayout>
      </c:layout>
      <c:spPr>
        <a:noFill/>
        <a:ln w="25400">
          <a:noFill/>
        </a:ln>
      </c:spPr>
    </c:title>
    <c:plotArea>
      <c:layout>
        <c:manualLayout>
          <c:layoutTarget val="inner"/>
          <c:xMode val="edge"/>
          <c:yMode val="edge"/>
          <c:x val="0.22340502896799153"/>
          <c:y val="0.14409221902017291"/>
          <c:w val="0.72695287203870274"/>
          <c:h val="0.70317002881844382"/>
        </c:manualLayout>
      </c:layout>
      <c:barChart>
        <c:barDir val="col"/>
        <c:grouping val="clustered"/>
        <c:ser>
          <c:idx val="0"/>
          <c:order val="0"/>
          <c:spPr>
            <a:solidFill>
              <a:srgbClr val="003399"/>
            </a:solidFill>
            <a:ln w="12700">
              <a:solidFill>
                <a:srgbClr val="000000"/>
              </a:solidFill>
              <a:prstDash val="solid"/>
            </a:ln>
          </c:spPr>
          <c:cat>
            <c:multiLvlStrRef>
              <c:f>'Overbliksfuktioner - Klient'!$AS$50:$AU$51</c:f>
              <c:multiLvlStrCache>
                <c:ptCount val="3"/>
                <c:lvl>
                  <c:pt idx="0">
                    <c:v>fokuseret opm.</c:v>
                  </c:pt>
                  <c:pt idx="1">
                    <c:v>koncentration</c:v>
                  </c:pt>
                  <c:pt idx="2">
                    <c:v>fleksibel opm.</c:v>
                  </c:pt>
                </c:lvl>
                <c:lvl>
                  <c:pt idx="0">
                    <c:v>Opmærksomhed - lær 6, at lære nyt</c:v>
                  </c:pt>
                </c:lvl>
              </c:multiLvlStrCache>
            </c:multiLvlStrRef>
          </c:cat>
          <c:val>
            <c:numRef>
              <c:f>'Overbliksfuktioner - Klient'!$AS$52:$AU$52</c:f>
              <c:numCache>
                <c:formatCode>0.00</c:formatCode>
                <c:ptCount val="3"/>
                <c:pt idx="0">
                  <c:v>0</c:v>
                </c:pt>
                <c:pt idx="1">
                  <c:v>0</c:v>
                </c:pt>
                <c:pt idx="2">
                  <c:v>0</c:v>
                </c:pt>
              </c:numCache>
            </c:numRef>
          </c:val>
        </c:ser>
        <c:dLbls/>
        <c:axId val="145006592"/>
        <c:axId val="145008128"/>
      </c:barChart>
      <c:catAx>
        <c:axId val="145006592"/>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5008128"/>
        <c:crosses val="autoZero"/>
        <c:auto val="1"/>
        <c:lblAlgn val="ctr"/>
        <c:lblOffset val="100"/>
        <c:tickMarkSkip val="1"/>
      </c:catAx>
      <c:valAx>
        <c:axId val="145008128"/>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5.6737785134728005E-2"/>
              <c:y val="0.43227665706051877"/>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5006592"/>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a:pPr>
            <a:r>
              <a:rPr lang="da-DK"/>
              <a:t>Opmærksomhedsanalyse</a:t>
            </a:r>
          </a:p>
        </c:rich>
      </c:tx>
      <c:layout>
        <c:manualLayout>
          <c:xMode val="edge"/>
          <c:yMode val="edge"/>
          <c:x val="0.27692349297399788"/>
          <c:y val="3.4582132564841508E-2"/>
        </c:manualLayout>
      </c:layout>
      <c:spPr>
        <a:noFill/>
        <a:ln w="25400">
          <a:noFill/>
        </a:ln>
      </c:spPr>
    </c:title>
    <c:plotArea>
      <c:layout>
        <c:manualLayout>
          <c:layoutTarget val="inner"/>
          <c:xMode val="edge"/>
          <c:yMode val="edge"/>
          <c:x val="0.21846186667948722"/>
          <c:y val="0.16426512968299714"/>
          <c:w val="0.73846264793066085"/>
          <c:h val="0.66570605187319909"/>
        </c:manualLayout>
      </c:layout>
      <c:barChart>
        <c:barDir val="col"/>
        <c:grouping val="clustered"/>
        <c:ser>
          <c:idx val="0"/>
          <c:order val="0"/>
          <c:spPr>
            <a:solidFill>
              <a:srgbClr val="003399"/>
            </a:solidFill>
            <a:ln w="12700">
              <a:solidFill>
                <a:srgbClr val="000000"/>
              </a:solidFill>
              <a:prstDash val="solid"/>
            </a:ln>
          </c:spPr>
          <c:cat>
            <c:multiLvlStrRef>
              <c:f>'Overbliksfuktioner - Klient'!$AS$73:$AU$74</c:f>
              <c:multiLvlStrCache>
                <c:ptCount val="3"/>
                <c:lvl>
                  <c:pt idx="0">
                    <c:v>fokuseret opm.</c:v>
                  </c:pt>
                  <c:pt idx="1">
                    <c:v>koncentration</c:v>
                  </c:pt>
                  <c:pt idx="2">
                    <c:v>fleksibel opm.</c:v>
                  </c:pt>
                </c:lvl>
                <c:lvl>
                  <c:pt idx="0">
                    <c:v>Opmærksomhed - lær 7, strategieskemaer hos eleven</c:v>
                  </c:pt>
                </c:lvl>
              </c:multiLvlStrCache>
            </c:multiLvlStrRef>
          </c:cat>
          <c:val>
            <c:numRef>
              <c:f>'Overbliksfuktioner - Klient'!$AS$75:$AU$75</c:f>
              <c:numCache>
                <c:formatCode>0.00</c:formatCode>
                <c:ptCount val="3"/>
                <c:pt idx="0">
                  <c:v>0</c:v>
                </c:pt>
                <c:pt idx="1">
                  <c:v>0</c:v>
                </c:pt>
                <c:pt idx="2">
                  <c:v>0</c:v>
                </c:pt>
              </c:numCache>
            </c:numRef>
          </c:val>
        </c:ser>
        <c:dLbls/>
        <c:axId val="145271808"/>
        <c:axId val="145896192"/>
      </c:barChart>
      <c:catAx>
        <c:axId val="145271808"/>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5896192"/>
        <c:crosses val="autoZero"/>
        <c:auto val="1"/>
        <c:lblAlgn val="ctr"/>
        <c:lblOffset val="100"/>
        <c:tickMarkSkip val="1"/>
      </c:catAx>
      <c:valAx>
        <c:axId val="145896192"/>
        <c:scaling>
          <c:orientation val="minMax"/>
          <c:max val="100"/>
          <c:min val="0"/>
        </c:scaling>
        <c:axPos val="l"/>
        <c:majorGridlines>
          <c:spPr>
            <a:ln w="3175">
              <a:solidFill>
                <a:srgbClr val="000000"/>
              </a:solidFill>
              <a:prstDash val="solid"/>
            </a:ln>
          </c:spPr>
        </c:majorGridlines>
        <c:title>
          <c:tx>
            <c:rich>
              <a:bodyPr/>
              <a:lstStyle/>
              <a:p>
                <a:pPr>
                  <a:defRPr/>
                </a:pPr>
                <a:r>
                  <a:rPr lang="da-DK"/>
                  <a:t>% beregning</a:t>
                </a:r>
              </a:p>
            </c:rich>
          </c:tx>
          <c:layout>
            <c:manualLayout>
              <c:xMode val="edge"/>
              <c:yMode val="edge"/>
              <c:x val="4.9230843195377391E-2"/>
              <c:y val="0.4178674351585015"/>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5271808"/>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orientation="portrait"/>
  </c:printSettings>
</c:chartSpace>
</file>

<file path=xl/charts/chart19.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i="0" u="none" strike="noStrike" baseline="0">
                <a:solidFill>
                  <a:srgbClr val="000000"/>
                </a:solidFill>
                <a:latin typeface="Arial"/>
                <a:ea typeface="Arial"/>
                <a:cs typeface="Arial"/>
              </a:defRPr>
            </a:pPr>
            <a:r>
              <a:rPr lang="da-DK" sz="1200"/>
              <a:t>Hukommelsesanalyse</a:t>
            </a:r>
          </a:p>
        </c:rich>
      </c:tx>
      <c:layout>
        <c:manualLayout>
          <c:xMode val="edge"/>
          <c:yMode val="edge"/>
          <c:x val="0.3421058126442561"/>
          <c:y val="3.4682129868883596E-2"/>
        </c:manualLayout>
      </c:layout>
      <c:spPr>
        <a:noFill/>
        <a:ln w="25400">
          <a:noFill/>
        </a:ln>
      </c:spPr>
    </c:title>
    <c:plotArea>
      <c:layout>
        <c:manualLayout>
          <c:layoutTarget val="inner"/>
          <c:xMode val="edge"/>
          <c:yMode val="edge"/>
          <c:x val="0.20723717496719357"/>
          <c:y val="0.14161869696460802"/>
          <c:w val="0.74671172567544353"/>
          <c:h val="0.70520330733396652"/>
        </c:manualLayout>
      </c:layout>
      <c:barChart>
        <c:barDir val="col"/>
        <c:grouping val="clustered"/>
        <c:ser>
          <c:idx val="0"/>
          <c:order val="0"/>
          <c:spPr>
            <a:solidFill>
              <a:srgbClr val="003399"/>
            </a:solidFill>
            <a:ln w="12700">
              <a:solidFill>
                <a:srgbClr val="000000"/>
              </a:solidFill>
              <a:prstDash val="solid"/>
            </a:ln>
          </c:spPr>
          <c:cat>
            <c:multiLvlStrRef>
              <c:f>'Overbliksfunktioner - Pæd team'!$AM$2:$AP$3</c:f>
              <c:multiLvlStrCache>
                <c:ptCount val="4"/>
                <c:lvl>
                  <c:pt idx="0">
                    <c:v>arb+kt</c:v>
                  </c:pt>
                  <c:pt idx="1">
                    <c:v>proc huk</c:v>
                  </c:pt>
                  <c:pt idx="2">
                    <c:v>sem-huk</c:v>
                  </c:pt>
                  <c:pt idx="3">
                    <c:v>episo-huk</c:v>
                  </c:pt>
                </c:lvl>
                <c:lvl>
                  <c:pt idx="0">
                    <c:v>Hukommelse - lær 4, overbliksfunktioner</c:v>
                  </c:pt>
                </c:lvl>
              </c:multiLvlStrCache>
            </c:multiLvlStrRef>
          </c:cat>
          <c:val>
            <c:numRef>
              <c:f>'Overbliksfunktioner - Pæd team'!$AM$4:$AP$4</c:f>
              <c:numCache>
                <c:formatCode>0.00</c:formatCode>
                <c:ptCount val="4"/>
                <c:pt idx="0">
                  <c:v>0</c:v>
                </c:pt>
                <c:pt idx="1">
                  <c:v>0</c:v>
                </c:pt>
                <c:pt idx="2">
                  <c:v>0</c:v>
                </c:pt>
                <c:pt idx="3">
                  <c:v>0</c:v>
                </c:pt>
              </c:numCache>
            </c:numRef>
          </c:val>
        </c:ser>
        <c:dLbls/>
        <c:axId val="147159680"/>
        <c:axId val="147165568"/>
      </c:barChart>
      <c:catAx>
        <c:axId val="147159680"/>
        <c:scaling>
          <c:orientation val="minMax"/>
        </c:scaling>
        <c:axPos val="b"/>
        <c:numFmt formatCode="General" sourceLinked="1"/>
        <c:tickLblPos val="nextTo"/>
        <c:spPr>
          <a:ln w="3175">
            <a:solidFill>
              <a:srgbClr val="000000"/>
            </a:solidFill>
            <a:prstDash val="solid"/>
          </a:ln>
        </c:spPr>
        <c:txPr>
          <a:bodyPr rot="-5400000" vert="horz"/>
          <a:lstStyle/>
          <a:p>
            <a:pPr>
              <a:defRPr sz="475" b="0" i="0" u="none" strike="noStrike" baseline="0">
                <a:solidFill>
                  <a:srgbClr val="000000"/>
                </a:solidFill>
                <a:latin typeface="Arial"/>
                <a:ea typeface="Arial"/>
                <a:cs typeface="Arial"/>
              </a:defRPr>
            </a:pPr>
            <a:endParaRPr lang="da-DK"/>
          </a:p>
        </c:txPr>
        <c:crossAx val="147165568"/>
        <c:crosses val="autoZero"/>
        <c:auto val="1"/>
        <c:lblAlgn val="ctr"/>
        <c:lblOffset val="100"/>
        <c:tickMarkSkip val="1"/>
      </c:catAx>
      <c:valAx>
        <c:axId val="147165568"/>
        <c:scaling>
          <c:orientation val="minMax"/>
          <c:max val="100"/>
          <c:min val="0"/>
        </c:scaling>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da-DK" sz="1200"/>
                  <a:t>% beregning</a:t>
                </a:r>
              </a:p>
            </c:rich>
          </c:tx>
          <c:layout>
            <c:manualLayout>
              <c:xMode val="edge"/>
              <c:yMode val="edge"/>
              <c:x val="5.263166348373171E-2"/>
              <c:y val="0.43063644587197136"/>
            </c:manualLayout>
          </c:layout>
          <c:spPr>
            <a:noFill/>
            <a:ln w="25400">
              <a:noFill/>
            </a:ln>
          </c:spPr>
        </c:title>
        <c:numFmt formatCode="0.00" sourceLinked="1"/>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da-DK"/>
          </a:p>
        </c:txPr>
        <c:crossAx val="147159680"/>
        <c:crosses val="autoZero"/>
        <c:crossBetween val="between"/>
      </c:valAx>
      <c:dTable>
        <c:showHorzBorder val="1"/>
        <c:showVertBorder val="1"/>
        <c:showOutline val="1"/>
        <c:showKeys val="1"/>
        <c:spPr>
          <a:ln w="3175">
            <a:solidFill>
              <a:srgbClr val="000000"/>
            </a:solidFill>
            <a:prstDash val="solid"/>
          </a:ln>
        </c:spPr>
        <c:txPr>
          <a:bodyPr/>
          <a:lstStyle/>
          <a:p>
            <a:pPr rtl="0">
              <a:defRPr sz="1100" b="0" i="0" u="none" strike="noStrike" baseline="0">
                <a:solidFill>
                  <a:srgbClr val="000000"/>
                </a:solidFill>
                <a:latin typeface="Arial"/>
                <a:ea typeface="Arial"/>
                <a:cs typeface="Arial"/>
              </a:defRPr>
            </a:pPr>
            <a:endParaRPr lang="da-DK"/>
          </a:p>
        </c:tx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475"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i="0" u="none" strike="noStrike" baseline="0">
                <a:solidFill>
                  <a:srgbClr val="000000"/>
                </a:solidFill>
                <a:latin typeface="Arial"/>
                <a:ea typeface="Arial"/>
                <a:cs typeface="Arial"/>
              </a:defRPr>
            </a:pPr>
            <a:r>
              <a:rPr lang="da-DK" sz="1200"/>
              <a:t>Simultan-sekventiel analyse</a:t>
            </a:r>
          </a:p>
        </c:rich>
      </c:tx>
      <c:layout>
        <c:manualLayout>
          <c:xMode val="edge"/>
          <c:yMode val="edge"/>
          <c:x val="0.25914672724538995"/>
          <c:y val="3.4682129868883596E-2"/>
        </c:manualLayout>
      </c:layout>
      <c:spPr>
        <a:noFill/>
        <a:ln w="25400">
          <a:noFill/>
        </a:ln>
      </c:spPr>
    </c:title>
    <c:plotArea>
      <c:layout>
        <c:manualLayout>
          <c:layoutTarget val="inner"/>
          <c:xMode val="edge"/>
          <c:yMode val="edge"/>
          <c:x val="0.18902467163781386"/>
          <c:y val="0.16184993938812348"/>
          <c:w val="0.76829382665692103"/>
          <c:h val="0.66763099997600939"/>
        </c:manualLayout>
      </c:layout>
      <c:barChart>
        <c:barDir val="col"/>
        <c:grouping val="clustered"/>
        <c:ser>
          <c:idx val="0"/>
          <c:order val="0"/>
          <c:spPr>
            <a:solidFill>
              <a:srgbClr val="003399"/>
            </a:solidFill>
            <a:ln w="12700">
              <a:solidFill>
                <a:srgbClr val="000000"/>
              </a:solidFill>
              <a:prstDash val="solid"/>
            </a:ln>
          </c:spPr>
          <c:cat>
            <c:multiLvlStrRef>
              <c:f>'Overbliksfuktioner - Klient'!$BF$2:$BG$3</c:f>
              <c:multiLvlStrCache>
                <c:ptCount val="2"/>
                <c:lvl>
                  <c:pt idx="0">
                    <c:v>simultan analyse</c:v>
                  </c:pt>
                  <c:pt idx="1">
                    <c:v>Sekventiel analyse</c:v>
                  </c:pt>
                </c:lvl>
                <c:lvl>
                  <c:pt idx="0">
                    <c:v>Simultan - sekventiel samlet analyse</c:v>
                  </c:pt>
                </c:lvl>
              </c:multiLvlStrCache>
            </c:multiLvlStrRef>
          </c:cat>
          <c:val>
            <c:numRef>
              <c:f>'Overbliksfuktioner - Klient'!$BF$4:$BG$4</c:f>
              <c:numCache>
                <c:formatCode>0.00</c:formatCode>
                <c:ptCount val="2"/>
                <c:pt idx="0">
                  <c:v>0</c:v>
                </c:pt>
                <c:pt idx="1">
                  <c:v>0</c:v>
                </c:pt>
              </c:numCache>
            </c:numRef>
          </c:val>
        </c:ser>
        <c:dLbls/>
        <c:axId val="145142528"/>
        <c:axId val="145144448"/>
      </c:barChart>
      <c:catAx>
        <c:axId val="145142528"/>
        <c:scaling>
          <c:orientation val="minMax"/>
        </c:scaling>
        <c:axPos val="b"/>
        <c:numFmt formatCode="General" sourceLinked="1"/>
        <c:tickLblPos val="nextTo"/>
        <c:spPr>
          <a:ln w="3175">
            <a:solidFill>
              <a:srgbClr val="000000"/>
            </a:solidFill>
            <a:prstDash val="solid"/>
          </a:ln>
        </c:spPr>
        <c:txPr>
          <a:bodyPr rot="-5400000" vert="horz"/>
          <a:lstStyle/>
          <a:p>
            <a:pPr>
              <a:defRPr sz="500" b="0" i="0" u="none" strike="noStrike" baseline="0">
                <a:solidFill>
                  <a:srgbClr val="000000"/>
                </a:solidFill>
                <a:latin typeface="Arial"/>
                <a:ea typeface="Arial"/>
                <a:cs typeface="Arial"/>
              </a:defRPr>
            </a:pPr>
            <a:endParaRPr lang="da-DK"/>
          </a:p>
        </c:txPr>
        <c:crossAx val="145144448"/>
        <c:crosses val="autoZero"/>
        <c:auto val="1"/>
        <c:lblAlgn val="ctr"/>
        <c:lblOffset val="100"/>
        <c:tickMarkSkip val="1"/>
      </c:catAx>
      <c:valAx>
        <c:axId val="145144448"/>
        <c:scaling>
          <c:orientation val="minMax"/>
          <c:max val="5"/>
          <c:min val="1"/>
        </c:scaling>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da-DK" sz="1200"/>
                  <a:t>faktor-analyse (maks 5, min 1)</a:t>
                </a:r>
              </a:p>
            </c:rich>
          </c:tx>
          <c:layout>
            <c:manualLayout>
              <c:xMode val="edge"/>
              <c:yMode val="edge"/>
              <c:x val="4.8780560422661656E-2"/>
              <c:y val="0.30346863635273152"/>
            </c:manualLayout>
          </c:layout>
          <c:spPr>
            <a:noFill/>
            <a:ln w="25400">
              <a:noFill/>
            </a:ln>
          </c:spPr>
        </c:title>
        <c:numFmt formatCode="0.00" sourceLinked="1"/>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a-DK"/>
          </a:p>
        </c:txPr>
        <c:crossAx val="145142528"/>
        <c:crosses val="autoZero"/>
        <c:crossBetween val="between"/>
      </c:valAx>
      <c:dTable>
        <c:showHorzBorder val="1"/>
        <c:showVertBorder val="1"/>
        <c:showOutline val="1"/>
        <c:spPr>
          <a:ln w="3175">
            <a:solidFill>
              <a:srgbClr val="000000"/>
            </a:solidFill>
            <a:prstDash val="solid"/>
          </a:ln>
        </c:spPr>
        <c:txPr>
          <a:bodyPr/>
          <a:lstStyle/>
          <a:p>
            <a:pPr rtl="0">
              <a:defRPr sz="1200" b="0" i="0" u="none" strike="noStrike" baseline="0">
                <a:solidFill>
                  <a:srgbClr val="000000"/>
                </a:solidFill>
                <a:latin typeface="Arial"/>
                <a:ea typeface="Arial"/>
                <a:cs typeface="Arial"/>
              </a:defRPr>
            </a:pPr>
            <a:endParaRPr lang="da-DK"/>
          </a:p>
        </c:txPr>
      </c:dTable>
      <c:spPr>
        <a:gradFill>
          <a:gsLst>
            <a:gs pos="32000">
              <a:srgbClr val="C5E0B4"/>
            </a:gs>
            <a:gs pos="74000">
              <a:srgbClr val="FFFFCC"/>
            </a:gs>
            <a:gs pos="34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5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Hukommelsesanalyse</a:t>
            </a:r>
          </a:p>
        </c:rich>
      </c:tx>
      <c:layout>
        <c:manualLayout>
          <c:xMode val="edge"/>
          <c:yMode val="edge"/>
          <c:x val="0.33454545454545459"/>
          <c:y val="3.4582132564841508E-2"/>
        </c:manualLayout>
      </c:layout>
      <c:spPr>
        <a:noFill/>
        <a:ln w="25400">
          <a:noFill/>
        </a:ln>
      </c:spPr>
    </c:title>
    <c:plotArea>
      <c:layout>
        <c:manualLayout>
          <c:layoutTarget val="inner"/>
          <c:xMode val="edge"/>
          <c:yMode val="edge"/>
          <c:x val="0.22909090909090912"/>
          <c:y val="0.14409221902017291"/>
          <c:w val="0.72000000000000008"/>
          <c:h val="0.70317002881844382"/>
        </c:manualLayout>
      </c:layout>
      <c:barChart>
        <c:barDir val="col"/>
        <c:grouping val="clustered"/>
        <c:ser>
          <c:idx val="0"/>
          <c:order val="0"/>
          <c:spPr>
            <a:solidFill>
              <a:srgbClr val="003399"/>
            </a:solidFill>
            <a:ln w="12700">
              <a:solidFill>
                <a:srgbClr val="000000"/>
              </a:solidFill>
              <a:prstDash val="solid"/>
            </a:ln>
          </c:spPr>
          <c:cat>
            <c:multiLvlStrRef>
              <c:f>'Overbliksfunktioner - Pæd team'!$AM$27:$AP$28</c:f>
              <c:multiLvlStrCache>
                <c:ptCount val="4"/>
                <c:lvl>
                  <c:pt idx="0">
                    <c:v>arb+kt</c:v>
                  </c:pt>
                  <c:pt idx="1">
                    <c:v>proc huk</c:v>
                  </c:pt>
                  <c:pt idx="2">
                    <c:v>sem-huk</c:v>
                  </c:pt>
                  <c:pt idx="3">
                    <c:v>episo-huk</c:v>
                  </c:pt>
                </c:lvl>
                <c:lvl>
                  <c:pt idx="0">
                    <c:v>Hukommelse - lær 5, regel og strukturfunktioner</c:v>
                  </c:pt>
                </c:lvl>
              </c:multiLvlStrCache>
            </c:multiLvlStrRef>
          </c:cat>
          <c:val>
            <c:numRef>
              <c:f>'Overbliksfunktioner - Pæd team'!$AM$29:$AP$29</c:f>
              <c:numCache>
                <c:formatCode>0.00</c:formatCode>
                <c:ptCount val="4"/>
                <c:pt idx="0">
                  <c:v>0</c:v>
                </c:pt>
                <c:pt idx="1">
                  <c:v>0</c:v>
                </c:pt>
                <c:pt idx="2">
                  <c:v>0</c:v>
                </c:pt>
                <c:pt idx="3">
                  <c:v>0</c:v>
                </c:pt>
              </c:numCache>
            </c:numRef>
          </c:val>
        </c:ser>
        <c:dLbls/>
        <c:axId val="147191680"/>
        <c:axId val="147193216"/>
      </c:barChart>
      <c:catAx>
        <c:axId val="147191680"/>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7193216"/>
        <c:crosses val="autoZero"/>
        <c:auto val="1"/>
        <c:lblAlgn val="ctr"/>
        <c:lblOffset val="100"/>
        <c:tickMarkSkip val="1"/>
      </c:catAx>
      <c:valAx>
        <c:axId val="147193216"/>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5.8181818181818175E-2"/>
              <c:y val="0.43227665706051877"/>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7191680"/>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Hukommelsesanalyse</a:t>
            </a:r>
          </a:p>
        </c:rich>
      </c:tx>
      <c:layout>
        <c:manualLayout>
          <c:xMode val="edge"/>
          <c:yMode val="edge"/>
          <c:x val="0.34146341463414637"/>
          <c:y val="3.4582132564841508E-2"/>
        </c:manualLayout>
      </c:layout>
      <c:spPr>
        <a:noFill/>
        <a:ln w="25400">
          <a:noFill/>
        </a:ln>
      </c:spPr>
    </c:title>
    <c:plotArea>
      <c:layout>
        <c:manualLayout>
          <c:layoutTarget val="inner"/>
          <c:xMode val="edge"/>
          <c:yMode val="edge"/>
          <c:x val="0.21951219512195128"/>
          <c:y val="0.14409221902017291"/>
          <c:w val="0.73170731707317094"/>
          <c:h val="0.70317002881844382"/>
        </c:manualLayout>
      </c:layout>
      <c:barChart>
        <c:barDir val="col"/>
        <c:grouping val="clustered"/>
        <c:ser>
          <c:idx val="0"/>
          <c:order val="0"/>
          <c:spPr>
            <a:solidFill>
              <a:srgbClr val="003399"/>
            </a:solidFill>
            <a:ln w="12700">
              <a:solidFill>
                <a:srgbClr val="000000"/>
              </a:solidFill>
              <a:prstDash val="solid"/>
            </a:ln>
          </c:spPr>
          <c:cat>
            <c:multiLvlStrRef>
              <c:f>'Overbliksfunktioner - Pæd team'!$AM$50:$AP$51</c:f>
              <c:multiLvlStrCache>
                <c:ptCount val="4"/>
                <c:lvl>
                  <c:pt idx="0">
                    <c:v>arb+kt</c:v>
                  </c:pt>
                  <c:pt idx="1">
                    <c:v>proc huk</c:v>
                  </c:pt>
                  <c:pt idx="2">
                    <c:v>sem-huk</c:v>
                  </c:pt>
                  <c:pt idx="3">
                    <c:v>episo-huk</c:v>
                  </c:pt>
                </c:lvl>
                <c:lvl>
                  <c:pt idx="0">
                    <c:v>Hukommelse - lær 6, at lære nyt</c:v>
                  </c:pt>
                </c:lvl>
              </c:multiLvlStrCache>
            </c:multiLvlStrRef>
          </c:cat>
          <c:val>
            <c:numRef>
              <c:f>'Overbliksfunktioner - Pæd team'!$AM$52:$AP$52</c:f>
              <c:numCache>
                <c:formatCode>0.00</c:formatCode>
                <c:ptCount val="4"/>
                <c:pt idx="0">
                  <c:v>0</c:v>
                </c:pt>
                <c:pt idx="1">
                  <c:v>0</c:v>
                </c:pt>
                <c:pt idx="2">
                  <c:v>0</c:v>
                </c:pt>
                <c:pt idx="3">
                  <c:v>0</c:v>
                </c:pt>
              </c:numCache>
            </c:numRef>
          </c:val>
        </c:ser>
        <c:dLbls/>
        <c:axId val="147461248"/>
        <c:axId val="147462784"/>
      </c:barChart>
      <c:catAx>
        <c:axId val="147461248"/>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7462784"/>
        <c:crosses val="autoZero"/>
        <c:auto val="1"/>
        <c:lblAlgn val="ctr"/>
        <c:lblOffset val="100"/>
        <c:tickMarkSkip val="1"/>
      </c:catAx>
      <c:valAx>
        <c:axId val="147462784"/>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5.5749128919860627E-2"/>
              <c:y val="0.43227665706051877"/>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7461248"/>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Hukommelsesanalyse</a:t>
            </a:r>
          </a:p>
        </c:rich>
      </c:tx>
      <c:layout>
        <c:manualLayout>
          <c:xMode val="edge"/>
          <c:yMode val="edge"/>
          <c:x val="0.34256113240892011"/>
          <c:y val="3.4582132564841508E-2"/>
        </c:manualLayout>
      </c:layout>
      <c:spPr>
        <a:noFill/>
        <a:ln w="25400">
          <a:noFill/>
        </a:ln>
      </c:spPr>
    </c:title>
    <c:plotArea>
      <c:layout>
        <c:manualLayout>
          <c:layoutTarget val="inner"/>
          <c:xMode val="edge"/>
          <c:yMode val="edge"/>
          <c:x val="0.21799344789658562"/>
          <c:y val="0.14409221902017291"/>
          <c:w val="0.73356525323930399"/>
          <c:h val="0.70317002881844382"/>
        </c:manualLayout>
      </c:layout>
      <c:barChart>
        <c:barDir val="col"/>
        <c:grouping val="clustered"/>
        <c:ser>
          <c:idx val="0"/>
          <c:order val="0"/>
          <c:spPr>
            <a:solidFill>
              <a:srgbClr val="003399"/>
            </a:solidFill>
            <a:ln w="12700">
              <a:solidFill>
                <a:srgbClr val="000000"/>
              </a:solidFill>
              <a:prstDash val="solid"/>
            </a:ln>
          </c:spPr>
          <c:cat>
            <c:multiLvlStrRef>
              <c:f>'Overbliksfunktioner - Pæd team'!$AM$73:$AP$74</c:f>
              <c:multiLvlStrCache>
                <c:ptCount val="4"/>
                <c:lvl>
                  <c:pt idx="0">
                    <c:v>arb+kt</c:v>
                  </c:pt>
                  <c:pt idx="1">
                    <c:v>proc huk</c:v>
                  </c:pt>
                  <c:pt idx="2">
                    <c:v>sem-huk</c:v>
                  </c:pt>
                  <c:pt idx="3">
                    <c:v>episo-huk</c:v>
                  </c:pt>
                </c:lvl>
                <c:lvl>
                  <c:pt idx="0">
                    <c:v>Hukommelse - lær 7, strategiskemaer hos eleven</c:v>
                  </c:pt>
                </c:lvl>
              </c:multiLvlStrCache>
            </c:multiLvlStrRef>
          </c:cat>
          <c:val>
            <c:numRef>
              <c:f>'Overbliksfunktioner - Pæd team'!$AM$75:$AP$75</c:f>
              <c:numCache>
                <c:formatCode>0.00</c:formatCode>
                <c:ptCount val="4"/>
                <c:pt idx="0">
                  <c:v>0</c:v>
                </c:pt>
                <c:pt idx="1">
                  <c:v>0</c:v>
                </c:pt>
                <c:pt idx="2">
                  <c:v>0</c:v>
                </c:pt>
                <c:pt idx="3">
                  <c:v>0</c:v>
                </c:pt>
              </c:numCache>
            </c:numRef>
          </c:val>
        </c:ser>
        <c:dLbls/>
        <c:axId val="147501440"/>
        <c:axId val="147502976"/>
      </c:barChart>
      <c:catAx>
        <c:axId val="147501440"/>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7502976"/>
        <c:crosses val="autoZero"/>
        <c:auto val="1"/>
        <c:lblAlgn val="ctr"/>
        <c:lblOffset val="100"/>
        <c:tickMarkSkip val="1"/>
      </c:catAx>
      <c:valAx>
        <c:axId val="147502976"/>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5.5363415338815405E-2"/>
              <c:y val="0.43227665706051877"/>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7501440"/>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a:pPr>
            <a:r>
              <a:rPr lang="da-DK"/>
              <a:t>Hukommelsesanalyse</a:t>
            </a:r>
          </a:p>
        </c:rich>
      </c:tx>
      <c:layout>
        <c:manualLayout>
          <c:xMode val="edge"/>
          <c:yMode val="edge"/>
          <c:x val="0.3421058126442561"/>
          <c:y val="3.4682129868883596E-2"/>
        </c:manualLayout>
      </c:layout>
      <c:spPr>
        <a:noFill/>
        <a:ln w="25400">
          <a:noFill/>
        </a:ln>
      </c:spPr>
    </c:title>
    <c:plotArea>
      <c:layout>
        <c:manualLayout>
          <c:layoutTarget val="inner"/>
          <c:xMode val="edge"/>
          <c:yMode val="edge"/>
          <c:x val="0.20723717496719357"/>
          <c:y val="0.14161869696460802"/>
          <c:w val="0.74671172567544353"/>
          <c:h val="0.70520330733396652"/>
        </c:manualLayout>
      </c:layout>
      <c:barChart>
        <c:barDir val="col"/>
        <c:grouping val="clustered"/>
        <c:ser>
          <c:idx val="0"/>
          <c:order val="0"/>
          <c:spPr>
            <a:solidFill>
              <a:srgbClr val="003399"/>
            </a:solidFill>
            <a:ln w="12700">
              <a:solidFill>
                <a:srgbClr val="000000"/>
              </a:solidFill>
              <a:prstDash val="solid"/>
            </a:ln>
          </c:spPr>
          <c:cat>
            <c:multiLvlStrRef>
              <c:f>'Overbliksfuktioner - Klient'!$AM$2:$AP$3</c:f>
              <c:multiLvlStrCache>
                <c:ptCount val="4"/>
                <c:lvl>
                  <c:pt idx="0">
                    <c:v>arb+kt</c:v>
                  </c:pt>
                  <c:pt idx="1">
                    <c:v>proc huk</c:v>
                  </c:pt>
                  <c:pt idx="2">
                    <c:v>sem-huk</c:v>
                  </c:pt>
                  <c:pt idx="3">
                    <c:v>episo-huk</c:v>
                  </c:pt>
                </c:lvl>
                <c:lvl>
                  <c:pt idx="0">
                    <c:v>Hukommelse - lær 4, overbliksfunktioner</c:v>
                  </c:pt>
                </c:lvl>
              </c:multiLvlStrCache>
            </c:multiLvlStrRef>
          </c:cat>
          <c:val>
            <c:numRef>
              <c:f>'Overbliksfuktioner - Klient'!$AM$4:$AP$4</c:f>
              <c:numCache>
                <c:formatCode>0.00</c:formatCode>
                <c:ptCount val="4"/>
                <c:pt idx="0">
                  <c:v>0</c:v>
                </c:pt>
                <c:pt idx="1">
                  <c:v>0</c:v>
                </c:pt>
                <c:pt idx="2">
                  <c:v>0</c:v>
                </c:pt>
                <c:pt idx="3">
                  <c:v>0</c:v>
                </c:pt>
              </c:numCache>
            </c:numRef>
          </c:val>
        </c:ser>
        <c:dLbls/>
        <c:axId val="147729792"/>
        <c:axId val="147743872"/>
      </c:barChart>
      <c:catAx>
        <c:axId val="147729792"/>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7743872"/>
        <c:crosses val="autoZero"/>
        <c:auto val="1"/>
        <c:lblAlgn val="ctr"/>
        <c:lblOffset val="100"/>
        <c:tickMarkSkip val="1"/>
      </c:catAx>
      <c:valAx>
        <c:axId val="147743872"/>
        <c:scaling>
          <c:orientation val="minMax"/>
          <c:max val="100"/>
          <c:min val="0"/>
        </c:scaling>
        <c:axPos val="l"/>
        <c:majorGridlines>
          <c:spPr>
            <a:ln w="3175">
              <a:solidFill>
                <a:srgbClr val="000000"/>
              </a:solidFill>
              <a:prstDash val="solid"/>
            </a:ln>
          </c:spPr>
        </c:majorGridlines>
        <c:title>
          <c:tx>
            <c:rich>
              <a:bodyPr/>
              <a:lstStyle/>
              <a:p>
                <a:pPr>
                  <a:defRPr/>
                </a:pPr>
                <a:r>
                  <a:rPr lang="da-DK"/>
                  <a:t>% beregning</a:t>
                </a:r>
              </a:p>
            </c:rich>
          </c:tx>
          <c:layout>
            <c:manualLayout>
              <c:xMode val="edge"/>
              <c:yMode val="edge"/>
              <c:x val="5.263166348373171E-2"/>
              <c:y val="0.43063644587197136"/>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7729792"/>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05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Hukommelsesanalyse</a:t>
            </a:r>
          </a:p>
        </c:rich>
      </c:tx>
      <c:layout>
        <c:manualLayout>
          <c:xMode val="edge"/>
          <c:yMode val="edge"/>
          <c:x val="0.33454545454545459"/>
          <c:y val="3.4582132564841508E-2"/>
        </c:manualLayout>
      </c:layout>
      <c:spPr>
        <a:noFill/>
        <a:ln w="25400">
          <a:noFill/>
        </a:ln>
      </c:spPr>
    </c:title>
    <c:plotArea>
      <c:layout>
        <c:manualLayout>
          <c:layoutTarget val="inner"/>
          <c:xMode val="edge"/>
          <c:yMode val="edge"/>
          <c:x val="0.22909090909090912"/>
          <c:y val="0.14409221902017291"/>
          <c:w val="0.72000000000000008"/>
          <c:h val="0.70317002881844382"/>
        </c:manualLayout>
      </c:layout>
      <c:barChart>
        <c:barDir val="col"/>
        <c:grouping val="clustered"/>
        <c:ser>
          <c:idx val="0"/>
          <c:order val="0"/>
          <c:spPr>
            <a:solidFill>
              <a:srgbClr val="003399"/>
            </a:solidFill>
            <a:ln w="12700">
              <a:solidFill>
                <a:srgbClr val="000000"/>
              </a:solidFill>
              <a:prstDash val="solid"/>
            </a:ln>
          </c:spPr>
          <c:cat>
            <c:multiLvlStrRef>
              <c:f>'Overbliksfuktioner - Klient'!$AM$27:$AP$28</c:f>
              <c:multiLvlStrCache>
                <c:ptCount val="4"/>
                <c:lvl>
                  <c:pt idx="0">
                    <c:v>arb+kt</c:v>
                  </c:pt>
                  <c:pt idx="1">
                    <c:v>proc huk</c:v>
                  </c:pt>
                  <c:pt idx="2">
                    <c:v>sem-huk</c:v>
                  </c:pt>
                  <c:pt idx="3">
                    <c:v>episo-huk</c:v>
                  </c:pt>
                </c:lvl>
                <c:lvl>
                  <c:pt idx="0">
                    <c:v>Hukommelse - lær 5, regel og strukturfunktioner</c:v>
                  </c:pt>
                </c:lvl>
              </c:multiLvlStrCache>
            </c:multiLvlStrRef>
          </c:cat>
          <c:val>
            <c:numRef>
              <c:f>'Overbliksfuktioner - Klient'!$AM$29:$AP$29</c:f>
              <c:numCache>
                <c:formatCode>0.00</c:formatCode>
                <c:ptCount val="4"/>
                <c:pt idx="0">
                  <c:v>0</c:v>
                </c:pt>
                <c:pt idx="1">
                  <c:v>0</c:v>
                </c:pt>
                <c:pt idx="2">
                  <c:v>0</c:v>
                </c:pt>
                <c:pt idx="3">
                  <c:v>0</c:v>
                </c:pt>
              </c:numCache>
            </c:numRef>
          </c:val>
        </c:ser>
        <c:dLbls/>
        <c:axId val="147774080"/>
        <c:axId val="147796352"/>
      </c:barChart>
      <c:catAx>
        <c:axId val="147774080"/>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7796352"/>
        <c:crosses val="autoZero"/>
        <c:auto val="1"/>
        <c:lblAlgn val="ctr"/>
        <c:lblOffset val="100"/>
        <c:tickMarkSkip val="1"/>
      </c:catAx>
      <c:valAx>
        <c:axId val="147796352"/>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5.8181818181818175E-2"/>
              <c:y val="0.43227665706051877"/>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7774080"/>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Hukommelsesanalyse</a:t>
            </a:r>
          </a:p>
        </c:rich>
      </c:tx>
      <c:layout>
        <c:manualLayout>
          <c:xMode val="edge"/>
          <c:yMode val="edge"/>
          <c:x val="0.34146341463414637"/>
          <c:y val="3.4582132564841508E-2"/>
        </c:manualLayout>
      </c:layout>
      <c:spPr>
        <a:noFill/>
        <a:ln w="25400">
          <a:noFill/>
        </a:ln>
      </c:spPr>
    </c:title>
    <c:plotArea>
      <c:layout>
        <c:manualLayout>
          <c:layoutTarget val="inner"/>
          <c:xMode val="edge"/>
          <c:yMode val="edge"/>
          <c:x val="0.21951219512195128"/>
          <c:y val="0.14409221902017291"/>
          <c:w val="0.73170731707317094"/>
          <c:h val="0.70317002881844382"/>
        </c:manualLayout>
      </c:layout>
      <c:barChart>
        <c:barDir val="col"/>
        <c:grouping val="clustered"/>
        <c:ser>
          <c:idx val="0"/>
          <c:order val="0"/>
          <c:spPr>
            <a:solidFill>
              <a:srgbClr val="003399"/>
            </a:solidFill>
            <a:ln w="12700">
              <a:solidFill>
                <a:srgbClr val="000000"/>
              </a:solidFill>
              <a:prstDash val="solid"/>
            </a:ln>
          </c:spPr>
          <c:cat>
            <c:multiLvlStrRef>
              <c:f>'Overbliksfuktioner - Klient'!$AM$50:$AP$51</c:f>
              <c:multiLvlStrCache>
                <c:ptCount val="4"/>
                <c:lvl>
                  <c:pt idx="0">
                    <c:v>arb+kt</c:v>
                  </c:pt>
                  <c:pt idx="1">
                    <c:v>proc huk</c:v>
                  </c:pt>
                  <c:pt idx="2">
                    <c:v>sem-huk</c:v>
                  </c:pt>
                  <c:pt idx="3">
                    <c:v>episo-huk</c:v>
                  </c:pt>
                </c:lvl>
                <c:lvl>
                  <c:pt idx="0">
                    <c:v>Hukommelse - lær 6, at lære nyt</c:v>
                  </c:pt>
                </c:lvl>
              </c:multiLvlStrCache>
            </c:multiLvlStrRef>
          </c:cat>
          <c:val>
            <c:numRef>
              <c:f>'Overbliksfuktioner - Klient'!$AM$52:$AP$52</c:f>
              <c:numCache>
                <c:formatCode>0.00</c:formatCode>
                <c:ptCount val="4"/>
                <c:pt idx="0">
                  <c:v>0</c:v>
                </c:pt>
                <c:pt idx="1">
                  <c:v>0</c:v>
                </c:pt>
                <c:pt idx="2">
                  <c:v>0</c:v>
                </c:pt>
                <c:pt idx="3">
                  <c:v>0</c:v>
                </c:pt>
              </c:numCache>
            </c:numRef>
          </c:val>
        </c:ser>
        <c:dLbls/>
        <c:axId val="147814272"/>
        <c:axId val="147815808"/>
      </c:barChart>
      <c:catAx>
        <c:axId val="147814272"/>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7815808"/>
        <c:crosses val="autoZero"/>
        <c:auto val="1"/>
        <c:lblAlgn val="ctr"/>
        <c:lblOffset val="100"/>
        <c:tickMarkSkip val="1"/>
      </c:catAx>
      <c:valAx>
        <c:axId val="147815808"/>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5.5749128919860627E-2"/>
              <c:y val="0.43227665706051877"/>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7814272"/>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Hukommelsesanalyse</a:t>
            </a:r>
          </a:p>
        </c:rich>
      </c:tx>
      <c:layout>
        <c:manualLayout>
          <c:xMode val="edge"/>
          <c:yMode val="edge"/>
          <c:x val="0.34256113240892011"/>
          <c:y val="3.4582132564841508E-2"/>
        </c:manualLayout>
      </c:layout>
      <c:spPr>
        <a:noFill/>
        <a:ln w="25400">
          <a:noFill/>
        </a:ln>
      </c:spPr>
    </c:title>
    <c:plotArea>
      <c:layout>
        <c:manualLayout>
          <c:layoutTarget val="inner"/>
          <c:xMode val="edge"/>
          <c:yMode val="edge"/>
          <c:x val="0.21799344789658562"/>
          <c:y val="0.14409221902017291"/>
          <c:w val="0.73356525323930399"/>
          <c:h val="0.70317002881844382"/>
        </c:manualLayout>
      </c:layout>
      <c:barChart>
        <c:barDir val="col"/>
        <c:grouping val="clustered"/>
        <c:ser>
          <c:idx val="0"/>
          <c:order val="0"/>
          <c:spPr>
            <a:solidFill>
              <a:srgbClr val="003399"/>
            </a:solidFill>
            <a:ln w="12700">
              <a:solidFill>
                <a:srgbClr val="000000"/>
              </a:solidFill>
              <a:prstDash val="solid"/>
            </a:ln>
          </c:spPr>
          <c:cat>
            <c:multiLvlStrRef>
              <c:f>'Overbliksfuktioner - Klient'!$AM$73:$AP$74</c:f>
              <c:multiLvlStrCache>
                <c:ptCount val="4"/>
                <c:lvl>
                  <c:pt idx="0">
                    <c:v>arb+kt</c:v>
                  </c:pt>
                  <c:pt idx="1">
                    <c:v>proc huk</c:v>
                  </c:pt>
                  <c:pt idx="2">
                    <c:v>sem-huk</c:v>
                  </c:pt>
                  <c:pt idx="3">
                    <c:v>episo-huk</c:v>
                  </c:pt>
                </c:lvl>
                <c:lvl>
                  <c:pt idx="0">
                    <c:v>Hukommelse - lær 7, strategiskemaer hos eleven</c:v>
                  </c:pt>
                </c:lvl>
              </c:multiLvlStrCache>
            </c:multiLvlStrRef>
          </c:cat>
          <c:val>
            <c:numRef>
              <c:f>'Overbliksfuktioner - Klient'!$AM$75:$AP$75</c:f>
              <c:numCache>
                <c:formatCode>0.00</c:formatCode>
                <c:ptCount val="4"/>
                <c:pt idx="0">
                  <c:v>0</c:v>
                </c:pt>
                <c:pt idx="1">
                  <c:v>0</c:v>
                </c:pt>
                <c:pt idx="2">
                  <c:v>0</c:v>
                </c:pt>
                <c:pt idx="3">
                  <c:v>0</c:v>
                </c:pt>
              </c:numCache>
            </c:numRef>
          </c:val>
        </c:ser>
        <c:dLbls/>
        <c:axId val="147920000"/>
        <c:axId val="147921536"/>
      </c:barChart>
      <c:catAx>
        <c:axId val="147920000"/>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7921536"/>
        <c:crosses val="autoZero"/>
        <c:auto val="1"/>
        <c:lblAlgn val="ctr"/>
        <c:lblOffset val="100"/>
        <c:tickMarkSkip val="1"/>
      </c:catAx>
      <c:valAx>
        <c:axId val="147921536"/>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5.5363415338815405E-2"/>
              <c:y val="0.43227665706051877"/>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7920000"/>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Strategianalyse</a:t>
            </a:r>
          </a:p>
        </c:rich>
      </c:tx>
      <c:layout>
        <c:manualLayout>
          <c:xMode val="edge"/>
          <c:yMode val="edge"/>
          <c:x val="0.38032786885245917"/>
          <c:y val="3.4582132564841508E-2"/>
        </c:manualLayout>
      </c:layout>
      <c:spPr>
        <a:noFill/>
        <a:ln w="25400">
          <a:noFill/>
        </a:ln>
      </c:spPr>
    </c:title>
    <c:plotArea>
      <c:layout>
        <c:manualLayout>
          <c:layoutTarget val="inner"/>
          <c:xMode val="edge"/>
          <c:yMode val="edge"/>
          <c:x val="0.20655737704918034"/>
          <c:y val="0.14409221902017291"/>
          <c:w val="0.74754098360655752"/>
          <c:h val="0.70317002881844382"/>
        </c:manualLayout>
      </c:layout>
      <c:barChart>
        <c:barDir val="col"/>
        <c:grouping val="clustered"/>
        <c:ser>
          <c:idx val="0"/>
          <c:order val="0"/>
          <c:spPr>
            <a:solidFill>
              <a:srgbClr val="003399"/>
            </a:solidFill>
            <a:ln w="12700">
              <a:solidFill>
                <a:srgbClr val="000000"/>
              </a:solidFill>
              <a:prstDash val="solid"/>
            </a:ln>
          </c:spPr>
          <c:cat>
            <c:multiLvlStrRef>
              <c:f>'Overbliksfunktioner - Pæd team'!$AG$27:$AJ$28</c:f>
              <c:multiLvlStrCache>
                <c:ptCount val="4"/>
                <c:lvl>
                  <c:pt idx="0">
                    <c:v>kontekst baseret str.</c:v>
                  </c:pt>
                  <c:pt idx="1">
                    <c:v>omkodningslæring</c:v>
                  </c:pt>
                  <c:pt idx="2">
                    <c:v>modelopstilling</c:v>
                  </c:pt>
                  <c:pt idx="3">
                    <c:v>problemløsning</c:v>
                  </c:pt>
                </c:lvl>
                <c:lvl>
                  <c:pt idx="0">
                    <c:v>STRATEGIER - lær 5, regel og strukturfunktioner</c:v>
                  </c:pt>
                </c:lvl>
              </c:multiLvlStrCache>
            </c:multiLvlStrRef>
          </c:cat>
          <c:val>
            <c:numRef>
              <c:f>'Overbliksfunktioner - Pæd team'!$AG$29:$AJ$29</c:f>
              <c:numCache>
                <c:formatCode>0.00</c:formatCode>
                <c:ptCount val="4"/>
                <c:pt idx="0">
                  <c:v>0</c:v>
                </c:pt>
                <c:pt idx="1">
                  <c:v>0</c:v>
                </c:pt>
                <c:pt idx="2">
                  <c:v>0</c:v>
                </c:pt>
                <c:pt idx="3">
                  <c:v>0</c:v>
                </c:pt>
              </c:numCache>
            </c:numRef>
          </c:val>
        </c:ser>
        <c:dLbls/>
        <c:axId val="148046592"/>
        <c:axId val="148048128"/>
      </c:barChart>
      <c:catAx>
        <c:axId val="148046592"/>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8048128"/>
        <c:crosses val="autoZero"/>
        <c:auto val="1"/>
        <c:lblAlgn val="ctr"/>
        <c:lblOffset val="100"/>
        <c:tickMarkSkip val="1"/>
      </c:catAx>
      <c:valAx>
        <c:axId val="148048128"/>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5.2459016393442623E-2"/>
              <c:y val="0.43227665706051877"/>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8046592"/>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Strategianalyse</a:t>
            </a:r>
          </a:p>
        </c:rich>
      </c:tx>
      <c:layout>
        <c:manualLayout>
          <c:xMode val="edge"/>
          <c:yMode val="edge"/>
          <c:x val="0.37748344370860937"/>
          <c:y val="3.4582132564841508E-2"/>
        </c:manualLayout>
      </c:layout>
      <c:spPr>
        <a:noFill/>
        <a:ln w="25400">
          <a:noFill/>
        </a:ln>
      </c:spPr>
    </c:title>
    <c:plotArea>
      <c:layout>
        <c:manualLayout>
          <c:layoutTarget val="inner"/>
          <c:xMode val="edge"/>
          <c:yMode val="edge"/>
          <c:x val="0.20860927152317885"/>
          <c:y val="0.14409221902017291"/>
          <c:w val="0.74503311258278171"/>
          <c:h val="0.70317002881844382"/>
        </c:manualLayout>
      </c:layout>
      <c:barChart>
        <c:barDir val="col"/>
        <c:grouping val="clustered"/>
        <c:ser>
          <c:idx val="0"/>
          <c:order val="0"/>
          <c:spPr>
            <a:solidFill>
              <a:srgbClr val="003399"/>
            </a:solidFill>
            <a:ln w="12700">
              <a:solidFill>
                <a:srgbClr val="000000"/>
              </a:solidFill>
              <a:prstDash val="solid"/>
            </a:ln>
          </c:spPr>
          <c:cat>
            <c:multiLvlStrRef>
              <c:f>'Overbliksfunktioner - Pæd team'!$AG$50:$AJ$51</c:f>
              <c:multiLvlStrCache>
                <c:ptCount val="4"/>
                <c:lvl>
                  <c:pt idx="0">
                    <c:v>kontekst baseret str.</c:v>
                  </c:pt>
                  <c:pt idx="1">
                    <c:v>omkodningslæring</c:v>
                  </c:pt>
                  <c:pt idx="2">
                    <c:v>modelopstilling</c:v>
                  </c:pt>
                  <c:pt idx="3">
                    <c:v>problemløsning</c:v>
                  </c:pt>
                </c:lvl>
                <c:lvl>
                  <c:pt idx="0">
                    <c:v>STRATEGIER - lær 6, at lære nyt</c:v>
                  </c:pt>
                </c:lvl>
              </c:multiLvlStrCache>
            </c:multiLvlStrRef>
          </c:cat>
          <c:val>
            <c:numRef>
              <c:f>'Overbliksfunktioner - Pæd team'!$AG$52:$AJ$52</c:f>
              <c:numCache>
                <c:formatCode>0.00</c:formatCode>
                <c:ptCount val="4"/>
                <c:pt idx="0">
                  <c:v>0</c:v>
                </c:pt>
                <c:pt idx="1">
                  <c:v>0</c:v>
                </c:pt>
                <c:pt idx="2">
                  <c:v>0</c:v>
                </c:pt>
                <c:pt idx="3">
                  <c:v>0</c:v>
                </c:pt>
              </c:numCache>
            </c:numRef>
          </c:val>
        </c:ser>
        <c:dLbls/>
        <c:axId val="148094976"/>
        <c:axId val="148096512"/>
      </c:barChart>
      <c:catAx>
        <c:axId val="148094976"/>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8096512"/>
        <c:crosses val="autoZero"/>
        <c:auto val="1"/>
        <c:lblAlgn val="ctr"/>
        <c:lblOffset val="100"/>
        <c:tickMarkSkip val="1"/>
      </c:catAx>
      <c:valAx>
        <c:axId val="148096512"/>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5.2980132450331133E-2"/>
              <c:y val="0.43227665706051877"/>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8094976"/>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Strategianalyse</a:t>
            </a:r>
          </a:p>
        </c:rich>
      </c:tx>
      <c:layout>
        <c:manualLayout>
          <c:xMode val="edge"/>
          <c:yMode val="edge"/>
          <c:x val="0.37543988294916036"/>
          <c:y val="3.4582132564841508E-2"/>
        </c:manualLayout>
      </c:layout>
      <c:spPr>
        <a:noFill/>
        <a:ln w="25400">
          <a:noFill/>
        </a:ln>
      </c:spPr>
    </c:title>
    <c:plotArea>
      <c:layout>
        <c:manualLayout>
          <c:layoutTarget val="inner"/>
          <c:xMode val="edge"/>
          <c:yMode val="edge"/>
          <c:x val="0.22105338902614116"/>
          <c:y val="0.14409221902017291"/>
          <c:w val="0.72982706218154536"/>
          <c:h val="0.70317002881844382"/>
        </c:manualLayout>
      </c:layout>
      <c:barChart>
        <c:barDir val="col"/>
        <c:grouping val="clustered"/>
        <c:ser>
          <c:idx val="0"/>
          <c:order val="0"/>
          <c:spPr>
            <a:solidFill>
              <a:srgbClr val="003399"/>
            </a:solidFill>
            <a:ln w="12700">
              <a:solidFill>
                <a:srgbClr val="000000"/>
              </a:solidFill>
              <a:prstDash val="solid"/>
            </a:ln>
          </c:spPr>
          <c:cat>
            <c:multiLvlStrRef>
              <c:f>'Overbliksfunktioner - Pæd team'!$AG$73:$AJ$74</c:f>
              <c:multiLvlStrCache>
                <c:ptCount val="4"/>
                <c:lvl>
                  <c:pt idx="0">
                    <c:v>kontekst baseret str.</c:v>
                  </c:pt>
                  <c:pt idx="1">
                    <c:v>omkodningslæring</c:v>
                  </c:pt>
                  <c:pt idx="2">
                    <c:v>modelopstilling</c:v>
                  </c:pt>
                  <c:pt idx="3">
                    <c:v>problemløsning</c:v>
                  </c:pt>
                </c:lvl>
                <c:lvl>
                  <c:pt idx="0">
                    <c:v>STRATEGIER - lær 7, strategiskemaer hos eleven</c:v>
                  </c:pt>
                </c:lvl>
              </c:multiLvlStrCache>
            </c:multiLvlStrRef>
          </c:cat>
          <c:val>
            <c:numRef>
              <c:f>'Overbliksfunktioner - Pæd team'!$AG$75:$AJ$75</c:f>
              <c:numCache>
                <c:formatCode>0.00</c:formatCode>
                <c:ptCount val="4"/>
                <c:pt idx="0">
                  <c:v>0</c:v>
                </c:pt>
                <c:pt idx="1">
                  <c:v>0</c:v>
                </c:pt>
                <c:pt idx="2">
                  <c:v>0</c:v>
                </c:pt>
                <c:pt idx="3">
                  <c:v>0</c:v>
                </c:pt>
              </c:numCache>
            </c:numRef>
          </c:val>
        </c:ser>
        <c:dLbls/>
        <c:axId val="148130816"/>
        <c:axId val="148153088"/>
      </c:barChart>
      <c:catAx>
        <c:axId val="148130816"/>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8153088"/>
        <c:crosses val="autoZero"/>
        <c:auto val="1"/>
        <c:lblAlgn val="ctr"/>
        <c:lblOffset val="100"/>
        <c:tickMarkSkip val="1"/>
      </c:catAx>
      <c:valAx>
        <c:axId val="148153088"/>
        <c:scaling>
          <c:orientation val="minMax"/>
          <c:max val="100"/>
          <c:min val="0"/>
        </c:scaling>
        <c:axPos val="l"/>
        <c:majorGridlines>
          <c:spPr>
            <a:ln w="3175">
              <a:solidFill>
                <a:srgbClr val="000000"/>
              </a:solidFill>
              <a:prstDash val="solid"/>
            </a:ln>
          </c:spPr>
        </c:majorGridlines>
        <c:title>
          <c:tx>
            <c:rich>
              <a:bodyPr/>
              <a:lstStyle/>
              <a:p>
                <a:pPr>
                  <a:defRPr/>
                </a:pPr>
                <a:r>
                  <a:rPr lang="da-DK"/>
                  <a:t>% beregning</a:t>
                </a:r>
              </a:p>
            </c:rich>
          </c:tx>
          <c:layout>
            <c:manualLayout>
              <c:xMode val="edge"/>
              <c:yMode val="edge"/>
              <c:x val="5.6140543244734262E-2"/>
              <c:y val="0.43227665706051877"/>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8130816"/>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Kompetenceanalyse</a:t>
            </a:r>
          </a:p>
        </c:rich>
      </c:tx>
      <c:layout>
        <c:manualLayout>
          <c:xMode val="edge"/>
          <c:yMode val="edge"/>
          <c:x val="0.35064979536550756"/>
          <c:y val="3.4682129868883596E-2"/>
        </c:manualLayout>
      </c:layout>
      <c:spPr>
        <a:noFill/>
        <a:ln w="25400">
          <a:noFill/>
        </a:ln>
      </c:spPr>
    </c:title>
    <c:plotArea>
      <c:layout>
        <c:manualLayout>
          <c:layoutTarget val="inner"/>
          <c:xMode val="edge"/>
          <c:yMode val="edge"/>
          <c:x val="0.24155874791846074"/>
          <c:y val="0.17052047185534439"/>
          <c:w val="0.72207883786378602"/>
          <c:h val="0.60693727270546294"/>
        </c:manualLayout>
      </c:layout>
      <c:barChart>
        <c:barDir val="col"/>
        <c:grouping val="clustered"/>
        <c:ser>
          <c:idx val="0"/>
          <c:order val="0"/>
          <c:spPr>
            <a:solidFill>
              <a:srgbClr val="003399"/>
            </a:solidFill>
            <a:ln w="12700">
              <a:solidFill>
                <a:srgbClr val="000000"/>
              </a:solidFill>
              <a:prstDash val="solid"/>
            </a:ln>
          </c:spPr>
          <c:cat>
            <c:multiLvlStrRef>
              <c:f>'Overbliksfunktioner - Pæd team'!$AY$2:$BD$3</c:f>
              <c:multiLvlStrCache>
                <c:ptCount val="6"/>
                <c:lvl>
                  <c:pt idx="0">
                    <c:v>sprog</c:v>
                  </c:pt>
                  <c:pt idx="1">
                    <c:v>billede</c:v>
                  </c:pt>
                  <c:pt idx="2">
                    <c:v>motorik</c:v>
                  </c:pt>
                  <c:pt idx="3">
                    <c:v>matematik</c:v>
                  </c:pt>
                  <c:pt idx="4">
                    <c:v>personlig</c:v>
                  </c:pt>
                  <c:pt idx="5">
                    <c:v>social</c:v>
                  </c:pt>
                </c:lvl>
                <c:lvl>
                  <c:pt idx="0">
                    <c:v>Kompetenceanalyse - lær 4, overbliksfunktioner</c:v>
                  </c:pt>
                </c:lvl>
              </c:multiLvlStrCache>
            </c:multiLvlStrRef>
          </c:cat>
          <c:val>
            <c:numRef>
              <c:f>'Overbliksfunktioner - Pæd team'!$AY$4:$BD$4</c:f>
              <c:numCache>
                <c:formatCode>0.00</c:formatCode>
                <c:ptCount val="6"/>
                <c:pt idx="0">
                  <c:v>0</c:v>
                </c:pt>
                <c:pt idx="1">
                  <c:v>0</c:v>
                </c:pt>
                <c:pt idx="2">
                  <c:v>0</c:v>
                </c:pt>
                <c:pt idx="3">
                  <c:v>0</c:v>
                </c:pt>
                <c:pt idx="4">
                  <c:v>0</c:v>
                </c:pt>
                <c:pt idx="5">
                  <c:v>0</c:v>
                </c:pt>
              </c:numCache>
            </c:numRef>
          </c:val>
        </c:ser>
        <c:dLbls/>
        <c:axId val="148146048"/>
        <c:axId val="148157184"/>
      </c:barChart>
      <c:catAx>
        <c:axId val="148146048"/>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8157184"/>
        <c:crosses val="autoZero"/>
        <c:auto val="1"/>
        <c:lblAlgn val="ctr"/>
        <c:lblOffset val="100"/>
        <c:tickMarkSkip val="1"/>
      </c:catAx>
      <c:valAx>
        <c:axId val="148157184"/>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4.1558494265541639E-2"/>
              <c:y val="0.36994271860142502"/>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8146048"/>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orientation="portrait"/>
  </c:printSettings>
</c:chartSpace>
</file>

<file path=xl/charts/chart30.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i="0" u="none" strike="noStrike" baseline="0">
                <a:solidFill>
                  <a:srgbClr val="000000"/>
                </a:solidFill>
                <a:latin typeface="Arial"/>
                <a:ea typeface="Arial"/>
                <a:cs typeface="Arial"/>
              </a:defRPr>
            </a:pPr>
            <a:r>
              <a:rPr lang="da-DK" sz="1200"/>
              <a:t>Strategianalyse</a:t>
            </a:r>
          </a:p>
        </c:rich>
      </c:tx>
      <c:layout>
        <c:manualLayout>
          <c:xMode val="edge"/>
          <c:yMode val="edge"/>
          <c:x val="0.37746530791333072"/>
          <c:y val="3.4682129868883596E-2"/>
        </c:manualLayout>
      </c:layout>
      <c:spPr>
        <a:noFill/>
        <a:ln w="25400">
          <a:noFill/>
        </a:ln>
      </c:spPr>
    </c:title>
    <c:plotArea>
      <c:layout>
        <c:manualLayout>
          <c:layoutTarget val="inner"/>
          <c:xMode val="edge"/>
          <c:yMode val="edge"/>
          <c:x val="0.12676073773208868"/>
          <c:y val="0.16184993938812348"/>
          <c:w val="0.8338039637488498"/>
          <c:h val="0.69364259737767209"/>
        </c:manualLayout>
      </c:layout>
      <c:barChart>
        <c:barDir val="col"/>
        <c:grouping val="clustered"/>
        <c:ser>
          <c:idx val="0"/>
          <c:order val="0"/>
          <c:spPr>
            <a:solidFill>
              <a:srgbClr val="003399"/>
            </a:solidFill>
            <a:ln w="12700">
              <a:solidFill>
                <a:srgbClr val="000000"/>
              </a:solidFill>
              <a:prstDash val="solid"/>
            </a:ln>
          </c:spPr>
          <c:cat>
            <c:multiLvlStrRef>
              <c:f>'Overbliksfunktioner - Pæd team'!$AG$2:$AJ$3</c:f>
              <c:multiLvlStrCache>
                <c:ptCount val="4"/>
                <c:lvl>
                  <c:pt idx="0">
                    <c:v>kontekst baseret str.</c:v>
                  </c:pt>
                  <c:pt idx="1">
                    <c:v>omkodningslæring</c:v>
                  </c:pt>
                  <c:pt idx="2">
                    <c:v>modelopstilling</c:v>
                  </c:pt>
                  <c:pt idx="3">
                    <c:v>problemløsning</c:v>
                  </c:pt>
                </c:lvl>
                <c:lvl>
                  <c:pt idx="0">
                    <c:v>STRATEGIER - lær 4, overbliksfunktioner</c:v>
                  </c:pt>
                </c:lvl>
              </c:multiLvlStrCache>
            </c:multiLvlStrRef>
          </c:cat>
          <c:val>
            <c:numRef>
              <c:f>'Overbliksfunktioner - Pæd team'!$AG$4:$AJ$4</c:f>
              <c:numCache>
                <c:formatCode>0.00</c:formatCode>
                <c:ptCount val="4"/>
                <c:pt idx="0">
                  <c:v>0</c:v>
                </c:pt>
                <c:pt idx="1">
                  <c:v>0</c:v>
                </c:pt>
                <c:pt idx="2">
                  <c:v>0</c:v>
                </c:pt>
                <c:pt idx="3">
                  <c:v>0</c:v>
                </c:pt>
              </c:numCache>
            </c:numRef>
          </c:val>
        </c:ser>
        <c:dLbls/>
        <c:axId val="152385792"/>
        <c:axId val="152432640"/>
      </c:barChart>
      <c:catAx>
        <c:axId val="152385792"/>
        <c:scaling>
          <c:orientation val="minMax"/>
        </c:scaling>
        <c:axPos val="b"/>
        <c:numFmt formatCode="General" sourceLinked="1"/>
        <c:tickLblPos val="nextTo"/>
        <c:spPr>
          <a:ln w="3175">
            <a:solidFill>
              <a:srgbClr val="000000"/>
            </a:solidFill>
            <a:prstDash val="solid"/>
          </a:ln>
        </c:spPr>
        <c:txPr>
          <a:bodyPr rot="0" vert="horz"/>
          <a:lstStyle/>
          <a:p>
            <a:pPr>
              <a:defRPr sz="550" b="0" i="0" u="none" strike="noStrike" baseline="0">
                <a:solidFill>
                  <a:srgbClr val="000000"/>
                </a:solidFill>
                <a:latin typeface="Arial"/>
                <a:ea typeface="Arial"/>
                <a:cs typeface="Arial"/>
              </a:defRPr>
            </a:pPr>
            <a:endParaRPr lang="da-DK"/>
          </a:p>
        </c:txPr>
        <c:crossAx val="152432640"/>
        <c:crosses val="autoZero"/>
        <c:auto val="1"/>
        <c:lblAlgn val="ctr"/>
        <c:lblOffset val="100"/>
        <c:tickLblSkip val="1"/>
        <c:tickMarkSkip val="1"/>
      </c:catAx>
      <c:valAx>
        <c:axId val="152432640"/>
        <c:scaling>
          <c:orientation val="minMax"/>
          <c:max val="100"/>
          <c:min val="0"/>
        </c:scaling>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da-DK" sz="1200"/>
                  <a:t>% udregning</a:t>
                </a:r>
              </a:p>
            </c:rich>
          </c:tx>
          <c:layout>
            <c:manualLayout>
              <c:xMode val="edge"/>
              <c:yMode val="edge"/>
              <c:x val="4.5070484526964862E-2"/>
              <c:y val="0.43063644587197136"/>
            </c:manualLayout>
          </c:layout>
          <c:spPr>
            <a:noFill/>
            <a:ln w="25400">
              <a:noFill/>
            </a:ln>
          </c:spPr>
        </c:title>
        <c:numFmt formatCode="0.00" sourceLinked="1"/>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a-DK"/>
          </a:p>
        </c:txPr>
        <c:crossAx val="152385792"/>
        <c:crosses val="autoZero"/>
        <c:crossBetween val="between"/>
      </c:valAx>
      <c:dTable>
        <c:showHorzBorder val="1"/>
        <c:showVertBorder val="1"/>
        <c:showOutline val="1"/>
        <c:txPr>
          <a:bodyPr/>
          <a:lstStyle/>
          <a:p>
            <a:pPr rtl="0">
              <a:defRPr sz="1100"/>
            </a:pPr>
            <a:endParaRPr lang="da-DK"/>
          </a:p>
        </c:tx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55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Strategianalyse</a:t>
            </a:r>
          </a:p>
        </c:rich>
      </c:tx>
      <c:layout>
        <c:manualLayout>
          <c:xMode val="edge"/>
          <c:yMode val="edge"/>
          <c:x val="0.38032786885245917"/>
          <c:y val="3.4582132564841508E-2"/>
        </c:manualLayout>
      </c:layout>
      <c:spPr>
        <a:noFill/>
        <a:ln w="25400">
          <a:noFill/>
        </a:ln>
      </c:spPr>
    </c:title>
    <c:plotArea>
      <c:layout>
        <c:manualLayout>
          <c:layoutTarget val="inner"/>
          <c:xMode val="edge"/>
          <c:yMode val="edge"/>
          <c:x val="0.20655737704918034"/>
          <c:y val="0.14409221902017291"/>
          <c:w val="0.74754098360655752"/>
          <c:h val="0.70317002881844382"/>
        </c:manualLayout>
      </c:layout>
      <c:barChart>
        <c:barDir val="col"/>
        <c:grouping val="clustered"/>
        <c:ser>
          <c:idx val="0"/>
          <c:order val="0"/>
          <c:spPr>
            <a:solidFill>
              <a:srgbClr val="003399"/>
            </a:solidFill>
            <a:ln w="12700">
              <a:solidFill>
                <a:srgbClr val="000000"/>
              </a:solidFill>
              <a:prstDash val="solid"/>
            </a:ln>
          </c:spPr>
          <c:cat>
            <c:multiLvlStrRef>
              <c:f>'Overbliksfuktioner - Klient'!$AG$27:$AJ$28</c:f>
              <c:multiLvlStrCache>
                <c:ptCount val="4"/>
                <c:lvl>
                  <c:pt idx="0">
                    <c:v>kontekst baseret str.</c:v>
                  </c:pt>
                  <c:pt idx="1">
                    <c:v>omkodningslæring</c:v>
                  </c:pt>
                  <c:pt idx="2">
                    <c:v>modelopstilling</c:v>
                  </c:pt>
                  <c:pt idx="3">
                    <c:v>problemløsning</c:v>
                  </c:pt>
                </c:lvl>
                <c:lvl>
                  <c:pt idx="0">
                    <c:v>STRATEGIER - lær 5, regel og strukturfunktioner</c:v>
                  </c:pt>
                </c:lvl>
              </c:multiLvlStrCache>
            </c:multiLvlStrRef>
          </c:cat>
          <c:val>
            <c:numRef>
              <c:f>'Overbliksfuktioner - Klient'!$AG$29:$AJ$29</c:f>
              <c:numCache>
                <c:formatCode>0.00</c:formatCode>
                <c:ptCount val="4"/>
                <c:pt idx="0">
                  <c:v>0</c:v>
                </c:pt>
                <c:pt idx="1">
                  <c:v>0</c:v>
                </c:pt>
                <c:pt idx="2">
                  <c:v>0</c:v>
                </c:pt>
                <c:pt idx="3">
                  <c:v>0</c:v>
                </c:pt>
              </c:numCache>
            </c:numRef>
          </c:val>
        </c:ser>
        <c:dLbls/>
        <c:axId val="154285568"/>
        <c:axId val="154287104"/>
      </c:barChart>
      <c:catAx>
        <c:axId val="154285568"/>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54287104"/>
        <c:crosses val="autoZero"/>
        <c:auto val="1"/>
        <c:lblAlgn val="ctr"/>
        <c:lblOffset val="100"/>
        <c:tickMarkSkip val="1"/>
      </c:catAx>
      <c:valAx>
        <c:axId val="154287104"/>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5.2459016393442623E-2"/>
              <c:y val="0.43227665706051877"/>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54285568"/>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Strategianalyse</a:t>
            </a:r>
          </a:p>
        </c:rich>
      </c:tx>
      <c:layout>
        <c:manualLayout>
          <c:xMode val="edge"/>
          <c:yMode val="edge"/>
          <c:x val="0.37748344370860937"/>
          <c:y val="3.4582132564841508E-2"/>
        </c:manualLayout>
      </c:layout>
      <c:spPr>
        <a:noFill/>
        <a:ln w="25400">
          <a:noFill/>
        </a:ln>
      </c:spPr>
    </c:title>
    <c:plotArea>
      <c:layout>
        <c:manualLayout>
          <c:layoutTarget val="inner"/>
          <c:xMode val="edge"/>
          <c:yMode val="edge"/>
          <c:x val="0.20860927152317885"/>
          <c:y val="0.14409221902017291"/>
          <c:w val="0.74503311258278171"/>
          <c:h val="0.70317002881844382"/>
        </c:manualLayout>
      </c:layout>
      <c:barChart>
        <c:barDir val="col"/>
        <c:grouping val="clustered"/>
        <c:ser>
          <c:idx val="0"/>
          <c:order val="0"/>
          <c:spPr>
            <a:solidFill>
              <a:srgbClr val="003399"/>
            </a:solidFill>
            <a:ln w="12700">
              <a:solidFill>
                <a:srgbClr val="000000"/>
              </a:solidFill>
              <a:prstDash val="solid"/>
            </a:ln>
          </c:spPr>
          <c:cat>
            <c:multiLvlStrRef>
              <c:f>'Overbliksfuktioner - Klient'!$AG$50:$AJ$51</c:f>
              <c:multiLvlStrCache>
                <c:ptCount val="4"/>
                <c:lvl>
                  <c:pt idx="0">
                    <c:v>kontekst baseret str.</c:v>
                  </c:pt>
                  <c:pt idx="1">
                    <c:v>omkodningslæring</c:v>
                  </c:pt>
                  <c:pt idx="2">
                    <c:v>modelopstilling</c:v>
                  </c:pt>
                  <c:pt idx="3">
                    <c:v>problemløsning</c:v>
                  </c:pt>
                </c:lvl>
                <c:lvl>
                  <c:pt idx="0">
                    <c:v>STRATEGIER - lær 6, at lære nyt</c:v>
                  </c:pt>
                </c:lvl>
              </c:multiLvlStrCache>
            </c:multiLvlStrRef>
          </c:cat>
          <c:val>
            <c:numRef>
              <c:f>'Overbliksfuktioner - Klient'!$AG$52:$AJ$52</c:f>
              <c:numCache>
                <c:formatCode>0.00</c:formatCode>
                <c:ptCount val="4"/>
                <c:pt idx="0">
                  <c:v>0</c:v>
                </c:pt>
                <c:pt idx="1">
                  <c:v>0</c:v>
                </c:pt>
                <c:pt idx="2">
                  <c:v>0</c:v>
                </c:pt>
                <c:pt idx="3">
                  <c:v>0</c:v>
                </c:pt>
              </c:numCache>
            </c:numRef>
          </c:val>
        </c:ser>
        <c:dLbls/>
        <c:axId val="155386624"/>
        <c:axId val="155388160"/>
      </c:barChart>
      <c:catAx>
        <c:axId val="155386624"/>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55388160"/>
        <c:crosses val="autoZero"/>
        <c:auto val="1"/>
        <c:lblAlgn val="ctr"/>
        <c:lblOffset val="100"/>
        <c:tickMarkSkip val="1"/>
      </c:catAx>
      <c:valAx>
        <c:axId val="155388160"/>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5.2980132450331133E-2"/>
              <c:y val="0.43227665706051877"/>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55386624"/>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Strategianalyse</a:t>
            </a:r>
          </a:p>
        </c:rich>
      </c:tx>
      <c:layout>
        <c:manualLayout>
          <c:xMode val="edge"/>
          <c:yMode val="edge"/>
          <c:x val="0.37543988294916036"/>
          <c:y val="3.4582132564841508E-2"/>
        </c:manualLayout>
      </c:layout>
      <c:spPr>
        <a:noFill/>
        <a:ln w="25400">
          <a:noFill/>
        </a:ln>
      </c:spPr>
    </c:title>
    <c:plotArea>
      <c:layout>
        <c:manualLayout>
          <c:layoutTarget val="inner"/>
          <c:xMode val="edge"/>
          <c:yMode val="edge"/>
          <c:x val="0.22105338902614116"/>
          <c:y val="0.14409221902017291"/>
          <c:w val="0.72982706218154536"/>
          <c:h val="0.70317002881844382"/>
        </c:manualLayout>
      </c:layout>
      <c:barChart>
        <c:barDir val="col"/>
        <c:grouping val="clustered"/>
        <c:ser>
          <c:idx val="0"/>
          <c:order val="0"/>
          <c:spPr>
            <a:solidFill>
              <a:srgbClr val="003399"/>
            </a:solidFill>
            <a:ln w="12700">
              <a:solidFill>
                <a:srgbClr val="000000"/>
              </a:solidFill>
              <a:prstDash val="solid"/>
            </a:ln>
          </c:spPr>
          <c:cat>
            <c:multiLvlStrRef>
              <c:f>'Overbliksfuktioner - Klient'!$AG$73:$AJ$74</c:f>
              <c:multiLvlStrCache>
                <c:ptCount val="4"/>
                <c:lvl>
                  <c:pt idx="0">
                    <c:v>kontekst baseret str.</c:v>
                  </c:pt>
                  <c:pt idx="1">
                    <c:v>omkodningslæring</c:v>
                  </c:pt>
                  <c:pt idx="2">
                    <c:v>modelopstilling</c:v>
                  </c:pt>
                  <c:pt idx="3">
                    <c:v>problemløsning</c:v>
                  </c:pt>
                </c:lvl>
                <c:lvl>
                  <c:pt idx="0">
                    <c:v>STRATEGIER - lær 7, strategiskemaer hos eleven</c:v>
                  </c:pt>
                </c:lvl>
              </c:multiLvlStrCache>
            </c:multiLvlStrRef>
          </c:cat>
          <c:val>
            <c:numRef>
              <c:f>'Overbliksfuktioner - Klient'!$AG$75:$AJ$75</c:f>
              <c:numCache>
                <c:formatCode>0.00</c:formatCode>
                <c:ptCount val="4"/>
                <c:pt idx="0">
                  <c:v>0</c:v>
                </c:pt>
                <c:pt idx="1">
                  <c:v>0</c:v>
                </c:pt>
                <c:pt idx="2">
                  <c:v>0</c:v>
                </c:pt>
                <c:pt idx="3">
                  <c:v>0</c:v>
                </c:pt>
              </c:numCache>
            </c:numRef>
          </c:val>
        </c:ser>
        <c:dLbls/>
        <c:axId val="158298112"/>
        <c:axId val="158299648"/>
      </c:barChart>
      <c:catAx>
        <c:axId val="158298112"/>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58299648"/>
        <c:crosses val="autoZero"/>
        <c:auto val="1"/>
        <c:lblAlgn val="ctr"/>
        <c:lblOffset val="100"/>
        <c:tickMarkSkip val="1"/>
      </c:catAx>
      <c:valAx>
        <c:axId val="158299648"/>
        <c:scaling>
          <c:orientation val="minMax"/>
          <c:max val="100"/>
          <c:min val="0"/>
        </c:scaling>
        <c:axPos val="l"/>
        <c:majorGridlines>
          <c:spPr>
            <a:ln w="3175">
              <a:solidFill>
                <a:srgbClr val="000000"/>
              </a:solidFill>
              <a:prstDash val="solid"/>
            </a:ln>
          </c:spPr>
        </c:majorGridlines>
        <c:title>
          <c:tx>
            <c:rich>
              <a:bodyPr/>
              <a:lstStyle/>
              <a:p>
                <a:pPr>
                  <a:defRPr/>
                </a:pPr>
                <a:r>
                  <a:rPr lang="da-DK"/>
                  <a:t>% beregning</a:t>
                </a:r>
              </a:p>
            </c:rich>
          </c:tx>
          <c:layout>
            <c:manualLayout>
              <c:xMode val="edge"/>
              <c:yMode val="edge"/>
              <c:x val="5.6140543244734262E-2"/>
              <c:y val="0.43227665706051877"/>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58298112"/>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FFCCFF"/>
          </a:solidFill>
          <a:prstDash val="solid"/>
        </a:ln>
      </c:spPr>
    </c:plotArea>
    <c:dispBlanksAs val="gap"/>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i="0" u="none" strike="noStrike" baseline="0">
                <a:solidFill>
                  <a:srgbClr val="000000"/>
                </a:solidFill>
                <a:latin typeface="Arial"/>
                <a:ea typeface="Arial"/>
                <a:cs typeface="Arial"/>
              </a:defRPr>
            </a:pPr>
            <a:r>
              <a:rPr lang="da-DK" sz="1200"/>
              <a:t>Strategianalyse</a:t>
            </a:r>
          </a:p>
        </c:rich>
      </c:tx>
      <c:layout>
        <c:manualLayout>
          <c:xMode val="edge"/>
          <c:yMode val="edge"/>
          <c:x val="0.37746530791333072"/>
          <c:y val="3.4682129868883596E-2"/>
        </c:manualLayout>
      </c:layout>
      <c:spPr>
        <a:noFill/>
        <a:ln w="25400">
          <a:noFill/>
        </a:ln>
      </c:spPr>
    </c:title>
    <c:plotArea>
      <c:layout>
        <c:manualLayout>
          <c:layoutTarget val="inner"/>
          <c:xMode val="edge"/>
          <c:yMode val="edge"/>
          <c:x val="0.12676073773208868"/>
          <c:y val="0.16184993938812348"/>
          <c:w val="0.8338039637488498"/>
          <c:h val="0.69364259737767209"/>
        </c:manualLayout>
      </c:layout>
      <c:barChart>
        <c:barDir val="col"/>
        <c:grouping val="clustered"/>
        <c:ser>
          <c:idx val="0"/>
          <c:order val="0"/>
          <c:spPr>
            <a:solidFill>
              <a:srgbClr val="003399"/>
            </a:solidFill>
            <a:ln w="12700">
              <a:solidFill>
                <a:srgbClr val="000000"/>
              </a:solidFill>
              <a:prstDash val="solid"/>
            </a:ln>
          </c:spPr>
          <c:cat>
            <c:multiLvlStrRef>
              <c:f>'Overbliksfuktioner - Klient'!$AG$2:$AJ$3</c:f>
              <c:multiLvlStrCache>
                <c:ptCount val="4"/>
                <c:lvl>
                  <c:pt idx="0">
                    <c:v>kontekst baseret str.</c:v>
                  </c:pt>
                  <c:pt idx="1">
                    <c:v>omkodningslæring</c:v>
                  </c:pt>
                  <c:pt idx="2">
                    <c:v>modelopstilling</c:v>
                  </c:pt>
                  <c:pt idx="3">
                    <c:v>problemløsning</c:v>
                  </c:pt>
                </c:lvl>
                <c:lvl>
                  <c:pt idx="0">
                    <c:v>STRATEGIER - lær 4, overbliksfunktioner</c:v>
                  </c:pt>
                </c:lvl>
              </c:multiLvlStrCache>
            </c:multiLvlStrRef>
          </c:cat>
          <c:val>
            <c:numRef>
              <c:f>'Overbliksfuktioner - Klient'!$AG$4:$AJ$4</c:f>
              <c:numCache>
                <c:formatCode>0.00</c:formatCode>
                <c:ptCount val="4"/>
                <c:pt idx="0">
                  <c:v>0</c:v>
                </c:pt>
                <c:pt idx="1">
                  <c:v>0</c:v>
                </c:pt>
                <c:pt idx="2">
                  <c:v>0</c:v>
                </c:pt>
                <c:pt idx="3">
                  <c:v>0</c:v>
                </c:pt>
              </c:numCache>
            </c:numRef>
          </c:val>
        </c:ser>
        <c:dLbls/>
        <c:axId val="180505600"/>
        <c:axId val="180515584"/>
      </c:barChart>
      <c:catAx>
        <c:axId val="180505600"/>
        <c:scaling>
          <c:orientation val="minMax"/>
        </c:scaling>
        <c:axPos val="b"/>
        <c:numFmt formatCode="General" sourceLinked="1"/>
        <c:tickLblPos val="nextTo"/>
        <c:spPr>
          <a:ln w="3175">
            <a:solidFill>
              <a:srgbClr val="000000"/>
            </a:solidFill>
            <a:prstDash val="solid"/>
          </a:ln>
        </c:spPr>
        <c:txPr>
          <a:bodyPr rot="0" vert="horz"/>
          <a:lstStyle/>
          <a:p>
            <a:pPr>
              <a:defRPr sz="550" b="0" i="0" u="none" strike="noStrike" baseline="0">
                <a:solidFill>
                  <a:srgbClr val="000000"/>
                </a:solidFill>
                <a:latin typeface="Arial"/>
                <a:ea typeface="Arial"/>
                <a:cs typeface="Arial"/>
              </a:defRPr>
            </a:pPr>
            <a:endParaRPr lang="da-DK"/>
          </a:p>
        </c:txPr>
        <c:crossAx val="180515584"/>
        <c:crosses val="autoZero"/>
        <c:auto val="1"/>
        <c:lblAlgn val="ctr"/>
        <c:lblOffset val="100"/>
        <c:tickLblSkip val="1"/>
        <c:tickMarkSkip val="1"/>
      </c:catAx>
      <c:valAx>
        <c:axId val="180515584"/>
        <c:scaling>
          <c:orientation val="minMax"/>
          <c:max val="100"/>
          <c:min val="0"/>
        </c:scaling>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da-DK" sz="1200"/>
                  <a:t>% udregning</a:t>
                </a:r>
              </a:p>
            </c:rich>
          </c:tx>
          <c:layout>
            <c:manualLayout>
              <c:xMode val="edge"/>
              <c:yMode val="edge"/>
              <c:x val="4.5070484526964862E-2"/>
              <c:y val="0.43063644587197136"/>
            </c:manualLayout>
          </c:layout>
          <c:spPr>
            <a:noFill/>
            <a:ln w="25400">
              <a:noFill/>
            </a:ln>
          </c:spPr>
        </c:title>
        <c:numFmt formatCode="0.00" sourceLinked="1"/>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a-DK"/>
          </a:p>
        </c:txPr>
        <c:crossAx val="180505600"/>
        <c:crosses val="autoZero"/>
        <c:crossBetween val="between"/>
      </c:valAx>
      <c:dTable>
        <c:showHorzBorder val="1"/>
        <c:showVertBorder val="1"/>
        <c:showOutline val="1"/>
        <c:txPr>
          <a:bodyPr/>
          <a:lstStyle/>
          <a:p>
            <a:pPr rtl="0">
              <a:defRPr sz="1100"/>
            </a:pPr>
            <a:endParaRPr lang="da-DK"/>
          </a:p>
        </c:tx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55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lang val="da-DK"/>
  <c:chart>
    <c:view3D>
      <c:rotX val="30"/>
      <c:perspective val="30"/>
    </c:view3D>
    <c:plotArea>
      <c:layout>
        <c:manualLayout>
          <c:layoutTarget val="inner"/>
          <c:xMode val="edge"/>
          <c:yMode val="edge"/>
          <c:x val="3.7500076294100536E-2"/>
          <c:y val="0.15540540540540565"/>
          <c:w val="0.61041790856508094"/>
          <c:h val="0.61824324324324365"/>
        </c:manualLayout>
      </c:layout>
      <c:pie3DChart>
        <c:varyColors val="1"/>
        <c:ser>
          <c:idx val="0"/>
          <c:order val="0"/>
          <c:explosion val="25"/>
          <c:dLbls>
            <c:dLbl>
              <c:idx val="1"/>
              <c:layout/>
              <c:showVal val="1"/>
            </c:dLbl>
            <c:dLbl>
              <c:idx val="2"/>
              <c:layout/>
              <c:showVal val="1"/>
            </c:dLbl>
            <c:dLbl>
              <c:idx val="3"/>
              <c:layout/>
              <c:showVal val="1"/>
            </c:dLbl>
            <c:delete val="1"/>
            <c:txPr>
              <a:bodyPr/>
              <a:lstStyle/>
              <a:p>
                <a:pPr>
                  <a:defRPr sz="1200"/>
                </a:pPr>
                <a:endParaRPr lang="da-DK"/>
              </a:p>
            </c:txPr>
          </c:dLbls>
          <c:cat>
            <c:multiLvlStrRef>
              <c:f>'Forklaring på procentsats'!$C$9:$D$12</c:f>
              <c:multiLvlStrCache>
                <c:ptCount val="4"/>
                <c:lvl>
                  <c:pt idx="1">
                    <c:v>Kompetencer</c:v>
                  </c:pt>
                  <c:pt idx="2">
                    <c:v>Potentialer</c:v>
                  </c:pt>
                  <c:pt idx="3">
                    <c:v>Problem</c:v>
                  </c:pt>
                </c:lvl>
                <c:lvl>
                  <c:pt idx="0">
                    <c:v>ADL-profil i % opstilling</c:v>
                  </c:pt>
                </c:lvl>
              </c:multiLvlStrCache>
            </c:multiLvlStrRef>
          </c:cat>
          <c:val>
            <c:numRef>
              <c:f>'Forklaring på procentsats'!$E$9:$E$12</c:f>
              <c:numCache>
                <c:formatCode>0.00%</c:formatCode>
                <c:ptCount val="4"/>
                <c:pt idx="1">
                  <c:v>0</c:v>
                </c:pt>
                <c:pt idx="2">
                  <c:v>0</c:v>
                </c:pt>
                <c:pt idx="3">
                  <c:v>0</c:v>
                </c:pt>
              </c:numCache>
            </c:numRef>
          </c:val>
        </c:ser>
        <c:dLbls/>
      </c:pie3DChart>
      <c:spPr>
        <a:noFill/>
        <a:ln w="25400">
          <a:noFill/>
        </a:ln>
      </c:spPr>
    </c:plotArea>
    <c:legend>
      <c:legendPos val="r"/>
      <c:layout>
        <c:manualLayout>
          <c:xMode val="edge"/>
          <c:yMode val="edge"/>
          <c:x val="0.63541795942781454"/>
          <c:y val="0.16891891891891889"/>
          <c:w val="0.30625062306848777"/>
          <c:h val="0.54054054054054068"/>
        </c:manualLayout>
      </c:layout>
      <c:txPr>
        <a:bodyPr/>
        <a:lstStyle/>
        <a:p>
          <a:pPr rtl="0">
            <a:defRPr/>
          </a:pPr>
          <a:endParaRPr lang="da-DK"/>
        </a:p>
      </c:txPr>
    </c:legend>
    <c:plotVisOnly val="1"/>
    <c:dispBlanksAs val="zero"/>
  </c:chart>
  <c:printSettings>
    <c:headerFooter/>
    <c:pageMargins b="0.75000000000000056" l="0.70000000000000051" r="0.70000000000000051" t="0.75000000000000056" header="0.30000000000000027" footer="0.30000000000000027"/>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Kompetenceanalyse</a:t>
            </a:r>
          </a:p>
        </c:rich>
      </c:tx>
      <c:layout>
        <c:manualLayout>
          <c:xMode val="edge"/>
          <c:yMode val="edge"/>
          <c:x val="0.34239130434782616"/>
          <c:y val="3.4582132564841508E-2"/>
        </c:manualLayout>
      </c:layout>
      <c:spPr>
        <a:noFill/>
        <a:ln w="25400">
          <a:noFill/>
        </a:ln>
      </c:spPr>
    </c:title>
    <c:plotArea>
      <c:layout>
        <c:manualLayout>
          <c:layoutTarget val="inner"/>
          <c:xMode val="edge"/>
          <c:yMode val="edge"/>
          <c:x val="0.17119565217391305"/>
          <c:y val="0.16426512968299714"/>
          <c:w val="0.79076086956521741"/>
          <c:h val="0.66570605187319909"/>
        </c:manualLayout>
      </c:layout>
      <c:barChart>
        <c:barDir val="col"/>
        <c:grouping val="clustered"/>
        <c:ser>
          <c:idx val="0"/>
          <c:order val="0"/>
          <c:spPr>
            <a:solidFill>
              <a:srgbClr val="003399"/>
            </a:solidFill>
            <a:ln w="12700">
              <a:solidFill>
                <a:srgbClr val="000000"/>
              </a:solidFill>
              <a:prstDash val="solid"/>
            </a:ln>
          </c:spPr>
          <c:cat>
            <c:multiLvlStrRef>
              <c:f>'Overbliksfunktioner - Pæd team'!$AY$27:$BD$28</c:f>
              <c:multiLvlStrCache>
                <c:ptCount val="6"/>
                <c:lvl>
                  <c:pt idx="0">
                    <c:v>sprog</c:v>
                  </c:pt>
                  <c:pt idx="1">
                    <c:v>billede</c:v>
                  </c:pt>
                  <c:pt idx="2">
                    <c:v>motorik</c:v>
                  </c:pt>
                  <c:pt idx="3">
                    <c:v>matematik</c:v>
                  </c:pt>
                  <c:pt idx="4">
                    <c:v>personlig</c:v>
                  </c:pt>
                  <c:pt idx="5">
                    <c:v>social</c:v>
                  </c:pt>
                </c:lvl>
                <c:lvl>
                  <c:pt idx="0">
                    <c:v>Kompetenceanalyse - lær 5, regel og strukturfunktioner</c:v>
                  </c:pt>
                </c:lvl>
              </c:multiLvlStrCache>
            </c:multiLvlStrRef>
          </c:cat>
          <c:val>
            <c:numRef>
              <c:f>'Overbliksfunktioner - Pæd team'!$AY$29:$BD$29</c:f>
              <c:numCache>
                <c:formatCode>0.00</c:formatCode>
                <c:ptCount val="6"/>
                <c:pt idx="0">
                  <c:v>0</c:v>
                </c:pt>
                <c:pt idx="1">
                  <c:v>0</c:v>
                </c:pt>
                <c:pt idx="2">
                  <c:v>0</c:v>
                </c:pt>
                <c:pt idx="3">
                  <c:v>0</c:v>
                </c:pt>
                <c:pt idx="4">
                  <c:v>0</c:v>
                </c:pt>
                <c:pt idx="5">
                  <c:v>0</c:v>
                </c:pt>
              </c:numCache>
            </c:numRef>
          </c:val>
        </c:ser>
        <c:dLbls/>
        <c:axId val="152259584"/>
        <c:axId val="154288896"/>
      </c:barChart>
      <c:catAx>
        <c:axId val="152259584"/>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54288896"/>
        <c:crosses val="autoZero"/>
        <c:auto val="1"/>
        <c:lblAlgn val="ctr"/>
        <c:lblOffset val="100"/>
        <c:tickMarkSkip val="1"/>
      </c:catAx>
      <c:valAx>
        <c:axId val="154288896"/>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fordeling</a:t>
                </a:r>
              </a:p>
            </c:rich>
          </c:tx>
          <c:layout>
            <c:manualLayout>
              <c:xMode val="edge"/>
              <c:yMode val="edge"/>
              <c:x val="4.3478260869565223E-2"/>
              <c:y val="0.41498559077809805"/>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52259584"/>
        <c:crosses val="autoZero"/>
        <c:crossBetween val="between"/>
      </c:valAx>
      <c:dTable>
        <c:showHorzBorder val="1"/>
        <c:showVertBorder val="1"/>
        <c:showOutline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i="0" u="none" strike="noStrike" baseline="0">
                <a:solidFill>
                  <a:srgbClr val="000000"/>
                </a:solidFill>
                <a:latin typeface="Arial"/>
                <a:ea typeface="Arial"/>
                <a:cs typeface="Arial"/>
              </a:defRPr>
            </a:pPr>
            <a:r>
              <a:rPr lang="da-DK" sz="1200"/>
              <a:t>Kompetenceanalyse</a:t>
            </a:r>
          </a:p>
        </c:rich>
      </c:tx>
      <c:layout>
        <c:manualLayout>
          <c:xMode val="edge"/>
          <c:yMode val="edge"/>
          <c:x val="0.33038443256946159"/>
          <c:y val="3.4582132564841508E-2"/>
        </c:manualLayout>
      </c:layout>
      <c:spPr>
        <a:noFill/>
        <a:ln w="25400">
          <a:noFill/>
        </a:ln>
      </c:spPr>
    </c:title>
    <c:plotArea>
      <c:layout>
        <c:manualLayout>
          <c:layoutTarget val="inner"/>
          <c:xMode val="edge"/>
          <c:yMode val="edge"/>
          <c:x val="0.18289138231523763"/>
          <c:y val="0.16426512968299714"/>
          <c:w val="0.77581344433721755"/>
          <c:h val="0.66570605187319909"/>
        </c:manualLayout>
      </c:layout>
      <c:barChart>
        <c:barDir val="col"/>
        <c:grouping val="clustered"/>
        <c:ser>
          <c:idx val="0"/>
          <c:order val="0"/>
          <c:spPr>
            <a:solidFill>
              <a:srgbClr val="003399"/>
            </a:solidFill>
            <a:ln w="12700">
              <a:solidFill>
                <a:srgbClr val="000000"/>
              </a:solidFill>
              <a:prstDash val="solid"/>
            </a:ln>
          </c:spPr>
          <c:cat>
            <c:multiLvlStrRef>
              <c:f>'Overbliksfunktioner - Pæd team'!$AY$50:$BD$51</c:f>
              <c:multiLvlStrCache>
                <c:ptCount val="6"/>
                <c:lvl>
                  <c:pt idx="0">
                    <c:v>sprog</c:v>
                  </c:pt>
                  <c:pt idx="1">
                    <c:v>billede</c:v>
                  </c:pt>
                  <c:pt idx="2">
                    <c:v>motorik</c:v>
                  </c:pt>
                  <c:pt idx="3">
                    <c:v>matematik</c:v>
                  </c:pt>
                  <c:pt idx="4">
                    <c:v>personlig</c:v>
                  </c:pt>
                  <c:pt idx="5">
                    <c:v>social</c:v>
                  </c:pt>
                </c:lvl>
                <c:lvl>
                  <c:pt idx="0">
                    <c:v>Kompetenceanalyse - lær 6, at lære nyt</c:v>
                  </c:pt>
                </c:lvl>
              </c:multiLvlStrCache>
            </c:multiLvlStrRef>
          </c:cat>
          <c:val>
            <c:numRef>
              <c:f>'Overbliksfunktioner - Pæd team'!$AY$52:$BD$52</c:f>
              <c:numCache>
                <c:formatCode>0.00</c:formatCode>
                <c:ptCount val="6"/>
                <c:pt idx="0">
                  <c:v>0</c:v>
                </c:pt>
                <c:pt idx="1">
                  <c:v>0</c:v>
                </c:pt>
                <c:pt idx="2">
                  <c:v>0</c:v>
                </c:pt>
                <c:pt idx="3">
                  <c:v>0</c:v>
                </c:pt>
                <c:pt idx="4">
                  <c:v>0</c:v>
                </c:pt>
                <c:pt idx="5">
                  <c:v>0</c:v>
                </c:pt>
              </c:numCache>
            </c:numRef>
          </c:val>
        </c:ser>
        <c:dLbls/>
        <c:axId val="158135808"/>
        <c:axId val="158326784"/>
      </c:barChart>
      <c:catAx>
        <c:axId val="158135808"/>
        <c:scaling>
          <c:orientation val="minMax"/>
        </c:scaling>
        <c:axPos val="b"/>
        <c:numFmt formatCode="General" sourceLinked="1"/>
        <c:tickLblPos val="nextTo"/>
        <c:spPr>
          <a:ln w="3175">
            <a:solidFill>
              <a:srgbClr val="000000"/>
            </a:solidFill>
            <a:prstDash val="solid"/>
          </a:ln>
        </c:spPr>
        <c:txPr>
          <a:bodyPr rot="-5400000" vert="horz"/>
          <a:lstStyle/>
          <a:p>
            <a:pPr>
              <a:defRPr sz="525" b="0" i="0" u="none" strike="noStrike" baseline="0">
                <a:solidFill>
                  <a:srgbClr val="000000"/>
                </a:solidFill>
                <a:latin typeface="Arial"/>
                <a:ea typeface="Arial"/>
                <a:cs typeface="Arial"/>
              </a:defRPr>
            </a:pPr>
            <a:endParaRPr lang="da-DK"/>
          </a:p>
        </c:txPr>
        <c:crossAx val="158326784"/>
        <c:crosses val="autoZero"/>
        <c:auto val="1"/>
        <c:lblAlgn val="ctr"/>
        <c:lblOffset val="100"/>
        <c:tickMarkSkip val="1"/>
      </c:catAx>
      <c:valAx>
        <c:axId val="158326784"/>
        <c:scaling>
          <c:orientation val="minMax"/>
          <c:max val="100"/>
          <c:min val="0"/>
        </c:scaling>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da-DK" sz="1200"/>
                  <a:t>% beregning</a:t>
                </a:r>
              </a:p>
            </c:rich>
          </c:tx>
          <c:layout>
            <c:manualLayout>
              <c:xMode val="edge"/>
              <c:yMode val="edge"/>
              <c:x val="4.7197776081351644E-2"/>
              <c:y val="0.4178674351585015"/>
            </c:manualLayout>
          </c:layout>
          <c:spPr>
            <a:noFill/>
            <a:ln w="25400">
              <a:noFill/>
            </a:ln>
          </c:spPr>
        </c:title>
        <c:numFmt formatCode="0.00" sourceLinked="1"/>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a-DK"/>
          </a:p>
        </c:txPr>
        <c:crossAx val="158135808"/>
        <c:crosses val="autoZero"/>
        <c:crossBetween val="between"/>
      </c:valAx>
      <c:dTable>
        <c:showHorzBorder val="1"/>
        <c:showVertBorder val="1"/>
        <c:showOutline val="1"/>
        <c:spPr>
          <a:ln w="3175">
            <a:solidFill>
              <a:srgbClr val="000000"/>
            </a:solidFill>
            <a:prstDash val="solid"/>
          </a:ln>
        </c:spPr>
        <c:txPr>
          <a:bodyPr/>
          <a:lstStyle/>
          <a:p>
            <a:pPr rtl="0">
              <a:defRPr sz="1200" b="0" i="0" u="none" strike="noStrike" baseline="0">
                <a:solidFill>
                  <a:srgbClr val="000000"/>
                </a:solidFill>
                <a:latin typeface="Arial"/>
                <a:ea typeface="Arial"/>
                <a:cs typeface="Arial"/>
              </a:defRPr>
            </a:pPr>
            <a:endParaRPr lang="da-DK"/>
          </a:p>
        </c:tx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525"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Kompetenceanalyse</a:t>
            </a:r>
          </a:p>
        </c:rich>
      </c:tx>
      <c:layout>
        <c:manualLayout>
          <c:xMode val="edge"/>
          <c:yMode val="edge"/>
          <c:x val="0.34908225958174316"/>
          <c:y val="3.4582132564841508E-2"/>
        </c:manualLayout>
      </c:layout>
      <c:spPr>
        <a:noFill/>
        <a:ln w="25400">
          <a:noFill/>
        </a:ln>
      </c:spPr>
    </c:title>
    <c:plotArea>
      <c:layout>
        <c:manualLayout>
          <c:layoutTarget val="inner"/>
          <c:xMode val="edge"/>
          <c:yMode val="edge"/>
          <c:x val="0.21259897012121198"/>
          <c:y val="0.17291066282420753"/>
          <c:w val="0.75065809203292133"/>
          <c:h val="0.56195965417867455"/>
        </c:manualLayout>
      </c:layout>
      <c:barChart>
        <c:barDir val="col"/>
        <c:grouping val="clustered"/>
        <c:ser>
          <c:idx val="0"/>
          <c:order val="0"/>
          <c:spPr>
            <a:solidFill>
              <a:srgbClr val="003399"/>
            </a:solidFill>
            <a:ln w="12700">
              <a:solidFill>
                <a:srgbClr val="000000"/>
              </a:solidFill>
              <a:prstDash val="solid"/>
            </a:ln>
          </c:spPr>
          <c:cat>
            <c:multiLvlStrRef>
              <c:f>'Overbliksfunktioner - Pæd team'!$AY$73:$BD$74</c:f>
              <c:multiLvlStrCache>
                <c:ptCount val="6"/>
                <c:lvl>
                  <c:pt idx="0">
                    <c:v>sprog</c:v>
                  </c:pt>
                  <c:pt idx="1">
                    <c:v>billede</c:v>
                  </c:pt>
                  <c:pt idx="2">
                    <c:v>motorik</c:v>
                  </c:pt>
                  <c:pt idx="3">
                    <c:v>matematik</c:v>
                  </c:pt>
                  <c:pt idx="4">
                    <c:v>personlig</c:v>
                  </c:pt>
                  <c:pt idx="5">
                    <c:v>social</c:v>
                  </c:pt>
                </c:lvl>
                <c:lvl>
                  <c:pt idx="0">
                    <c:v>Kompetenceanalyse - lær 7, strategieskemaer hos eleven</c:v>
                  </c:pt>
                </c:lvl>
              </c:multiLvlStrCache>
            </c:multiLvlStrRef>
          </c:cat>
          <c:val>
            <c:numRef>
              <c:f>'Overbliksfunktioner - Pæd team'!$AY$75:$BD$75</c:f>
              <c:numCache>
                <c:formatCode>0.00</c:formatCode>
                <c:ptCount val="6"/>
                <c:pt idx="0">
                  <c:v>0</c:v>
                </c:pt>
                <c:pt idx="1">
                  <c:v>0</c:v>
                </c:pt>
                <c:pt idx="2">
                  <c:v>0</c:v>
                </c:pt>
                <c:pt idx="3">
                  <c:v>0</c:v>
                </c:pt>
                <c:pt idx="4">
                  <c:v>0</c:v>
                </c:pt>
                <c:pt idx="5">
                  <c:v>0</c:v>
                </c:pt>
              </c:numCache>
            </c:numRef>
          </c:val>
        </c:ser>
        <c:dLbls/>
        <c:axId val="178663808"/>
        <c:axId val="178733056"/>
      </c:barChart>
      <c:catAx>
        <c:axId val="178663808"/>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78733056"/>
        <c:crosses val="autoZero"/>
        <c:auto val="1"/>
        <c:lblAlgn val="ctr"/>
        <c:lblOffset val="100"/>
        <c:tickMarkSkip val="1"/>
      </c:catAx>
      <c:valAx>
        <c:axId val="178733056"/>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4.199485829554804E-2"/>
              <c:y val="0.34870317002881845"/>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78663808"/>
        <c:crosses val="autoZero"/>
        <c:crossBetween val="between"/>
      </c:valAx>
      <c:dTable>
        <c:showHorzBorder val="1"/>
        <c:showVertBorder val="1"/>
        <c:showOutline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Kompetenceanalyse</a:t>
            </a:r>
          </a:p>
        </c:rich>
      </c:tx>
      <c:layout>
        <c:manualLayout>
          <c:xMode val="edge"/>
          <c:yMode val="edge"/>
          <c:x val="0.35064979536550756"/>
          <c:y val="3.4682129868883596E-2"/>
        </c:manualLayout>
      </c:layout>
      <c:spPr>
        <a:noFill/>
        <a:ln w="25400">
          <a:noFill/>
        </a:ln>
      </c:spPr>
    </c:title>
    <c:plotArea>
      <c:layout>
        <c:manualLayout>
          <c:layoutTarget val="inner"/>
          <c:xMode val="edge"/>
          <c:yMode val="edge"/>
          <c:x val="0.24155874791846074"/>
          <c:y val="0.17052047185534439"/>
          <c:w val="0.72207883786378602"/>
          <c:h val="0.60693727270546294"/>
        </c:manualLayout>
      </c:layout>
      <c:barChart>
        <c:barDir val="col"/>
        <c:grouping val="clustered"/>
        <c:ser>
          <c:idx val="0"/>
          <c:order val="0"/>
          <c:spPr>
            <a:solidFill>
              <a:srgbClr val="003399"/>
            </a:solidFill>
            <a:ln w="12700">
              <a:solidFill>
                <a:srgbClr val="000000"/>
              </a:solidFill>
              <a:prstDash val="solid"/>
            </a:ln>
          </c:spPr>
          <c:cat>
            <c:multiLvlStrRef>
              <c:f>'Overbliksfuktioner - Klient'!$AY$2:$BD$3</c:f>
              <c:multiLvlStrCache>
                <c:ptCount val="6"/>
                <c:lvl>
                  <c:pt idx="0">
                    <c:v>sprog</c:v>
                  </c:pt>
                  <c:pt idx="1">
                    <c:v>billede</c:v>
                  </c:pt>
                  <c:pt idx="2">
                    <c:v>motorik</c:v>
                  </c:pt>
                  <c:pt idx="3">
                    <c:v>matematik</c:v>
                  </c:pt>
                  <c:pt idx="4">
                    <c:v>personlig</c:v>
                  </c:pt>
                  <c:pt idx="5">
                    <c:v>social</c:v>
                  </c:pt>
                </c:lvl>
                <c:lvl>
                  <c:pt idx="0">
                    <c:v>Kompetenceanalyse - lær 4, overbliksfunktioner</c:v>
                  </c:pt>
                </c:lvl>
              </c:multiLvlStrCache>
            </c:multiLvlStrRef>
          </c:cat>
          <c:val>
            <c:numRef>
              <c:f>'Overbliksfuktioner - Klient'!$AY$4:$BD$4</c:f>
              <c:numCache>
                <c:formatCode>0.00</c:formatCode>
                <c:ptCount val="6"/>
                <c:pt idx="0">
                  <c:v>0</c:v>
                </c:pt>
                <c:pt idx="1">
                  <c:v>0</c:v>
                </c:pt>
                <c:pt idx="2">
                  <c:v>0</c:v>
                </c:pt>
                <c:pt idx="3">
                  <c:v>0</c:v>
                </c:pt>
                <c:pt idx="4">
                  <c:v>0</c:v>
                </c:pt>
                <c:pt idx="5">
                  <c:v>0</c:v>
                </c:pt>
              </c:numCache>
            </c:numRef>
          </c:val>
        </c:ser>
        <c:dLbls/>
        <c:axId val="187257600"/>
        <c:axId val="187259904"/>
      </c:barChart>
      <c:catAx>
        <c:axId val="187257600"/>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87259904"/>
        <c:crosses val="autoZero"/>
        <c:auto val="1"/>
        <c:lblAlgn val="ctr"/>
        <c:lblOffset val="100"/>
        <c:tickMarkSkip val="1"/>
      </c:catAx>
      <c:valAx>
        <c:axId val="187259904"/>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4.1558494265541639E-2"/>
              <c:y val="0.36994271860142502"/>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87257600"/>
        <c:crosses val="autoZero"/>
        <c:crossBetween val="between"/>
      </c:valAx>
      <c:dTable>
        <c:showHorzBorder val="1"/>
        <c:showVertBorder val="1"/>
        <c:showOutline val="1"/>
        <c:showKeys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sz="1200" b="1"/>
            </a:pPr>
            <a:r>
              <a:rPr lang="da-DK" sz="1200" b="1"/>
              <a:t>Kompetenceanalyse</a:t>
            </a:r>
          </a:p>
        </c:rich>
      </c:tx>
      <c:layout>
        <c:manualLayout>
          <c:xMode val="edge"/>
          <c:yMode val="edge"/>
          <c:x val="0.34239130434782616"/>
          <c:y val="3.4582132564841508E-2"/>
        </c:manualLayout>
      </c:layout>
      <c:spPr>
        <a:noFill/>
        <a:ln w="25400">
          <a:noFill/>
        </a:ln>
      </c:spPr>
    </c:title>
    <c:plotArea>
      <c:layout>
        <c:manualLayout>
          <c:layoutTarget val="inner"/>
          <c:xMode val="edge"/>
          <c:yMode val="edge"/>
          <c:x val="0.17119565217391305"/>
          <c:y val="0.16426512968299714"/>
          <c:w val="0.79076086956521741"/>
          <c:h val="0.66570605187319909"/>
        </c:manualLayout>
      </c:layout>
      <c:barChart>
        <c:barDir val="col"/>
        <c:grouping val="clustered"/>
        <c:ser>
          <c:idx val="0"/>
          <c:order val="0"/>
          <c:spPr>
            <a:solidFill>
              <a:srgbClr val="003399"/>
            </a:solidFill>
            <a:ln w="12700">
              <a:solidFill>
                <a:srgbClr val="000000"/>
              </a:solidFill>
              <a:prstDash val="solid"/>
            </a:ln>
          </c:spPr>
          <c:cat>
            <c:multiLvlStrRef>
              <c:f>'Overbliksfuktioner - Klient'!$AY$27:$BD$28</c:f>
              <c:multiLvlStrCache>
                <c:ptCount val="6"/>
                <c:lvl>
                  <c:pt idx="0">
                    <c:v>sprog</c:v>
                  </c:pt>
                  <c:pt idx="1">
                    <c:v>billede</c:v>
                  </c:pt>
                  <c:pt idx="2">
                    <c:v>motorik</c:v>
                  </c:pt>
                  <c:pt idx="3">
                    <c:v>matematik</c:v>
                  </c:pt>
                  <c:pt idx="4">
                    <c:v>personlig</c:v>
                  </c:pt>
                  <c:pt idx="5">
                    <c:v>social</c:v>
                  </c:pt>
                </c:lvl>
                <c:lvl>
                  <c:pt idx="0">
                    <c:v>Kompetenceanalyse - lær 5, regel og strukturfunktioner</c:v>
                  </c:pt>
                </c:lvl>
              </c:multiLvlStrCache>
            </c:multiLvlStrRef>
          </c:cat>
          <c:val>
            <c:numRef>
              <c:f>'Overbliksfuktioner - Klient'!$AY$29:$BD$29</c:f>
              <c:numCache>
                <c:formatCode>0.00</c:formatCode>
                <c:ptCount val="6"/>
                <c:pt idx="0">
                  <c:v>0</c:v>
                </c:pt>
                <c:pt idx="1">
                  <c:v>0</c:v>
                </c:pt>
                <c:pt idx="2">
                  <c:v>0</c:v>
                </c:pt>
                <c:pt idx="3">
                  <c:v>0</c:v>
                </c:pt>
                <c:pt idx="4">
                  <c:v>0</c:v>
                </c:pt>
                <c:pt idx="5">
                  <c:v>0</c:v>
                </c:pt>
              </c:numCache>
            </c:numRef>
          </c:val>
        </c:ser>
        <c:dLbls/>
        <c:axId val="144120448"/>
        <c:axId val="144122240"/>
      </c:barChart>
      <c:catAx>
        <c:axId val="144120448"/>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4122240"/>
        <c:crosses val="autoZero"/>
        <c:auto val="1"/>
        <c:lblAlgn val="ctr"/>
        <c:lblOffset val="100"/>
        <c:tickMarkSkip val="1"/>
      </c:catAx>
      <c:valAx>
        <c:axId val="144122240"/>
        <c:scaling>
          <c:orientation val="minMax"/>
          <c:max val="100"/>
          <c:min val="56"/>
        </c:scaling>
        <c:axPos val="l"/>
        <c:majorGridlines>
          <c:spPr>
            <a:ln w="3175">
              <a:solidFill>
                <a:srgbClr val="000000"/>
              </a:solidFill>
              <a:prstDash val="solid"/>
            </a:ln>
          </c:spPr>
        </c:majorGridlines>
        <c:title>
          <c:tx>
            <c:rich>
              <a:bodyPr/>
              <a:lstStyle/>
              <a:p>
                <a:pPr>
                  <a:defRPr sz="1200" b="1"/>
                </a:pPr>
                <a:r>
                  <a:rPr lang="da-DK" sz="1200" b="1"/>
                  <a:t>% fordeling</a:t>
                </a:r>
              </a:p>
            </c:rich>
          </c:tx>
          <c:layout>
            <c:manualLayout>
              <c:xMode val="edge"/>
              <c:yMode val="edge"/>
              <c:x val="4.3478260869565223E-2"/>
              <c:y val="0.41498559077809805"/>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4120448"/>
        <c:crosses val="autoZero"/>
        <c:crossBetween val="between"/>
      </c:valAx>
      <c:dTable>
        <c:showHorzBorder val="1"/>
        <c:showVertBorder val="1"/>
        <c:showOutline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da-DK"/>
  <c:chart>
    <c:title>
      <c:tx>
        <c:rich>
          <a:bodyPr/>
          <a:lstStyle/>
          <a:p>
            <a:pPr>
              <a:defRPr/>
            </a:pPr>
            <a:r>
              <a:rPr lang="da-DK"/>
              <a:t>Kompetenceanalyse</a:t>
            </a:r>
          </a:p>
        </c:rich>
      </c:tx>
      <c:layout>
        <c:manualLayout>
          <c:xMode val="edge"/>
          <c:yMode val="edge"/>
          <c:x val="0.33038443256946159"/>
          <c:y val="3.4582132564841508E-2"/>
        </c:manualLayout>
      </c:layout>
      <c:spPr>
        <a:noFill/>
        <a:ln w="25400">
          <a:noFill/>
        </a:ln>
      </c:spPr>
    </c:title>
    <c:plotArea>
      <c:layout>
        <c:manualLayout>
          <c:layoutTarget val="inner"/>
          <c:xMode val="edge"/>
          <c:yMode val="edge"/>
          <c:x val="0.18289138231523763"/>
          <c:y val="0.16426512968299714"/>
          <c:w val="0.77581344433721755"/>
          <c:h val="0.66570605187319909"/>
        </c:manualLayout>
      </c:layout>
      <c:barChart>
        <c:barDir val="col"/>
        <c:grouping val="clustered"/>
        <c:ser>
          <c:idx val="0"/>
          <c:order val="0"/>
          <c:spPr>
            <a:solidFill>
              <a:srgbClr val="003399"/>
            </a:solidFill>
            <a:ln w="12700">
              <a:solidFill>
                <a:srgbClr val="000000"/>
              </a:solidFill>
              <a:prstDash val="solid"/>
            </a:ln>
          </c:spPr>
          <c:cat>
            <c:multiLvlStrRef>
              <c:f>'Overbliksfuktioner - Klient'!$AY$50:$BD$51</c:f>
              <c:multiLvlStrCache>
                <c:ptCount val="6"/>
                <c:lvl>
                  <c:pt idx="0">
                    <c:v>sprog</c:v>
                  </c:pt>
                  <c:pt idx="1">
                    <c:v>billede</c:v>
                  </c:pt>
                  <c:pt idx="2">
                    <c:v>motorik</c:v>
                  </c:pt>
                  <c:pt idx="3">
                    <c:v>matematik</c:v>
                  </c:pt>
                  <c:pt idx="4">
                    <c:v>personlig</c:v>
                  </c:pt>
                  <c:pt idx="5">
                    <c:v>social</c:v>
                  </c:pt>
                </c:lvl>
                <c:lvl>
                  <c:pt idx="0">
                    <c:v>Kompetenceanalyse - lær 6, at lære nyt</c:v>
                  </c:pt>
                </c:lvl>
              </c:multiLvlStrCache>
            </c:multiLvlStrRef>
          </c:cat>
          <c:val>
            <c:numRef>
              <c:f>'Overbliksfuktioner - Klient'!$AY$52:$BD$52</c:f>
              <c:numCache>
                <c:formatCode>0.00</c:formatCode>
                <c:ptCount val="6"/>
                <c:pt idx="0">
                  <c:v>0</c:v>
                </c:pt>
                <c:pt idx="1">
                  <c:v>0</c:v>
                </c:pt>
                <c:pt idx="2">
                  <c:v>0</c:v>
                </c:pt>
                <c:pt idx="3">
                  <c:v>0</c:v>
                </c:pt>
                <c:pt idx="4">
                  <c:v>0</c:v>
                </c:pt>
                <c:pt idx="5">
                  <c:v>0</c:v>
                </c:pt>
              </c:numCache>
            </c:numRef>
          </c:val>
        </c:ser>
        <c:dLbls/>
        <c:axId val="144131968"/>
        <c:axId val="144133504"/>
      </c:barChart>
      <c:catAx>
        <c:axId val="144131968"/>
        <c:scaling>
          <c:orientation val="minMax"/>
        </c:scaling>
        <c:axPos val="b"/>
        <c:numFmt formatCode="General" sourceLinked="1"/>
        <c:tickLblPos val="nextTo"/>
        <c:spPr>
          <a:ln w="3175">
            <a:solidFill>
              <a:srgbClr val="000000"/>
            </a:solidFill>
            <a:prstDash val="solid"/>
          </a:ln>
        </c:spPr>
        <c:txPr>
          <a:bodyPr rot="-5400000" vert="horz"/>
          <a:lstStyle/>
          <a:p>
            <a:pPr>
              <a:defRPr/>
            </a:pPr>
            <a:endParaRPr lang="da-DK"/>
          </a:p>
        </c:txPr>
        <c:crossAx val="144133504"/>
        <c:crosses val="autoZero"/>
        <c:auto val="1"/>
        <c:lblAlgn val="ctr"/>
        <c:lblOffset val="100"/>
        <c:tickMarkSkip val="1"/>
      </c:catAx>
      <c:valAx>
        <c:axId val="144133504"/>
        <c:scaling>
          <c:orientation val="minMax"/>
          <c:max val="100"/>
          <c:min val="0"/>
        </c:scaling>
        <c:axPos val="l"/>
        <c:majorGridlines>
          <c:spPr>
            <a:ln w="3175">
              <a:solidFill>
                <a:srgbClr val="000000"/>
              </a:solidFill>
              <a:prstDash val="solid"/>
            </a:ln>
          </c:spPr>
        </c:majorGridlines>
        <c:title>
          <c:tx>
            <c:rich>
              <a:bodyPr/>
              <a:lstStyle/>
              <a:p>
                <a:pPr>
                  <a:defRPr sz="1200" b="1"/>
                </a:pPr>
                <a:r>
                  <a:rPr lang="da-DK" sz="1200" b="1"/>
                  <a:t>% beregning</a:t>
                </a:r>
              </a:p>
            </c:rich>
          </c:tx>
          <c:layout>
            <c:manualLayout>
              <c:xMode val="edge"/>
              <c:yMode val="edge"/>
              <c:x val="4.7197776081351644E-2"/>
              <c:y val="0.4178674351585015"/>
            </c:manualLayout>
          </c:layout>
          <c:spPr>
            <a:noFill/>
            <a:ln w="25400">
              <a:noFill/>
            </a:ln>
          </c:spPr>
        </c:title>
        <c:numFmt formatCode="0.00" sourceLinked="1"/>
        <c:tickLblPos val="nextTo"/>
        <c:spPr>
          <a:ln w="3175">
            <a:solidFill>
              <a:srgbClr val="000000"/>
            </a:solidFill>
            <a:prstDash val="solid"/>
          </a:ln>
        </c:spPr>
        <c:txPr>
          <a:bodyPr rot="0" vert="horz"/>
          <a:lstStyle/>
          <a:p>
            <a:pPr>
              <a:defRPr/>
            </a:pPr>
            <a:endParaRPr lang="da-DK"/>
          </a:p>
        </c:txPr>
        <c:crossAx val="144131968"/>
        <c:crosses val="autoZero"/>
        <c:crossBetween val="between"/>
      </c:valAx>
      <c:dTable>
        <c:showHorzBorder val="1"/>
        <c:showVertBorder val="1"/>
        <c:showOutline val="1"/>
        <c:spPr>
          <a:ln w="3175">
            <a:solidFill>
              <a:srgbClr val="000000"/>
            </a:solidFill>
            <a:prstDash val="solid"/>
          </a:ln>
        </c:spPr>
      </c:dTable>
      <c:spPr>
        <a:gradFill>
          <a:gsLst>
            <a:gs pos="34000">
              <a:srgbClr val="C5E0B4"/>
            </a:gs>
            <a:gs pos="74000">
              <a:srgbClr val="FFFFCC"/>
            </a:gs>
            <a:gs pos="36000">
              <a:srgbClr val="FFFFCC"/>
            </a:gs>
            <a:gs pos="76000">
              <a:srgbClr val="FDCBCF"/>
            </a:gs>
          </a:gsLst>
          <a:lin ang="5400000" scaled="0"/>
        </a:gradFill>
        <a:ln w="12700">
          <a:solidFill>
            <a:srgbClr val="808080"/>
          </a:solidFill>
          <a:prstDash val="solid"/>
        </a:ln>
      </c:spPr>
    </c:plotArea>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a-DK"/>
    </a:p>
  </c:txPr>
  <c:printSettings>
    <c:headerFooter alignWithMargins="0"/>
    <c:pageMargins b="1" l="0.75000000000000011" r="0.75000000000000011" t="1" header="0" footer="0"/>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0.xml"/><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8.xml"/><Relationship Id="rId3" Type="http://schemas.openxmlformats.org/officeDocument/2006/relationships/chart" Target="../charts/chart13.xml"/><Relationship Id="rId7" Type="http://schemas.openxmlformats.org/officeDocument/2006/relationships/chart" Target="../charts/chart17.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5" Type="http://schemas.openxmlformats.org/officeDocument/2006/relationships/chart" Target="../charts/chart15.xml"/><Relationship Id="rId4"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4.xml"/><Relationship Id="rId3" Type="http://schemas.openxmlformats.org/officeDocument/2006/relationships/chart" Target="../charts/chart29.xml"/><Relationship Id="rId7" Type="http://schemas.openxmlformats.org/officeDocument/2006/relationships/chart" Target="../charts/chart33.xml"/><Relationship Id="rId2" Type="http://schemas.openxmlformats.org/officeDocument/2006/relationships/chart" Target="../charts/chart28.xml"/><Relationship Id="rId1" Type="http://schemas.openxmlformats.org/officeDocument/2006/relationships/chart" Target="../charts/chart27.xml"/><Relationship Id="rId6" Type="http://schemas.openxmlformats.org/officeDocument/2006/relationships/chart" Target="../charts/chart32.xml"/><Relationship Id="rId5" Type="http://schemas.openxmlformats.org/officeDocument/2006/relationships/chart" Target="../charts/chart31.xml"/><Relationship Id="rId4" Type="http://schemas.openxmlformats.org/officeDocument/2006/relationships/chart" Target="../charts/chart30.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5.xml"/></Relationships>
</file>

<file path=xl/drawings/drawing1.xml><?xml version="1.0" encoding="utf-8"?>
<xdr:wsDr xmlns:xdr="http://schemas.openxmlformats.org/drawingml/2006/spreadsheetDrawing" xmlns:a="http://schemas.openxmlformats.org/drawingml/2006/main">
  <xdr:twoCellAnchor>
    <xdr:from>
      <xdr:col>1</xdr:col>
      <xdr:colOff>9525</xdr:colOff>
      <xdr:row>1</xdr:row>
      <xdr:rowOff>19050</xdr:rowOff>
    </xdr:from>
    <xdr:to>
      <xdr:col>13</xdr:col>
      <xdr:colOff>171451</xdr:colOff>
      <xdr:row>30</xdr:row>
      <xdr:rowOff>114300</xdr:rowOff>
    </xdr:to>
    <xdr:graphicFrame macro="">
      <xdr:nvGraphicFramePr>
        <xdr:cNvPr id="3"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9525</xdr:colOff>
      <xdr:row>1</xdr:row>
      <xdr:rowOff>19050</xdr:rowOff>
    </xdr:from>
    <xdr:to>
      <xdr:col>28</xdr:col>
      <xdr:colOff>0</xdr:colOff>
      <xdr:row>32</xdr:row>
      <xdr:rowOff>38100</xdr:rowOff>
    </xdr:to>
    <xdr:graphicFrame macro="">
      <xdr:nvGraphicFramePr>
        <xdr:cNvPr id="4"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595312</xdr:colOff>
      <xdr:row>1</xdr:row>
      <xdr:rowOff>95249</xdr:rowOff>
    </xdr:from>
    <xdr:to>
      <xdr:col>13</xdr:col>
      <xdr:colOff>57150</xdr:colOff>
      <xdr:row>32</xdr:row>
      <xdr:rowOff>90488</xdr:rowOff>
    </xdr:to>
    <xdr:graphicFrame macro="">
      <xdr:nvGraphicFramePr>
        <xdr:cNvPr id="23"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595312</xdr:colOff>
      <xdr:row>33</xdr:row>
      <xdr:rowOff>61913</xdr:rowOff>
    </xdr:from>
    <xdr:to>
      <xdr:col>13</xdr:col>
      <xdr:colOff>595312</xdr:colOff>
      <xdr:row>64</xdr:row>
      <xdr:rowOff>61913</xdr:rowOff>
    </xdr:to>
    <xdr:graphicFrame macro="">
      <xdr:nvGraphicFramePr>
        <xdr:cNvPr id="25"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595312</xdr:colOff>
      <xdr:row>66</xdr:row>
      <xdr:rowOff>28575</xdr:rowOff>
    </xdr:from>
    <xdr:to>
      <xdr:col>13</xdr:col>
      <xdr:colOff>152400</xdr:colOff>
      <xdr:row>96</xdr:row>
      <xdr:rowOff>80963</xdr:rowOff>
    </xdr:to>
    <xdr:graphicFrame macro="">
      <xdr:nvGraphicFramePr>
        <xdr:cNvPr id="27"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576262</xdr:colOff>
      <xdr:row>99</xdr:row>
      <xdr:rowOff>123826</xdr:rowOff>
    </xdr:from>
    <xdr:to>
      <xdr:col>13</xdr:col>
      <xdr:colOff>504824</xdr:colOff>
      <xdr:row>128</xdr:row>
      <xdr:rowOff>90488</xdr:rowOff>
    </xdr:to>
    <xdr:graphicFrame macro="">
      <xdr:nvGraphicFramePr>
        <xdr:cNvPr id="29"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590550</xdr:colOff>
      <xdr:row>1</xdr:row>
      <xdr:rowOff>97896</xdr:rowOff>
    </xdr:from>
    <xdr:to>
      <xdr:col>27</xdr:col>
      <xdr:colOff>571500</xdr:colOff>
      <xdr:row>32</xdr:row>
      <xdr:rowOff>97896</xdr:rowOff>
    </xdr:to>
    <xdr:graphicFrame macro="">
      <xdr:nvGraphicFramePr>
        <xdr:cNvPr id="14"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590550</xdr:colOff>
      <xdr:row>33</xdr:row>
      <xdr:rowOff>69320</xdr:rowOff>
    </xdr:from>
    <xdr:to>
      <xdr:col>27</xdr:col>
      <xdr:colOff>590550</xdr:colOff>
      <xdr:row>64</xdr:row>
      <xdr:rowOff>69320</xdr:rowOff>
    </xdr:to>
    <xdr:graphicFrame macro="">
      <xdr:nvGraphicFramePr>
        <xdr:cNvPr id="15"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590550</xdr:colOff>
      <xdr:row>66</xdr:row>
      <xdr:rowOff>57150</xdr:rowOff>
    </xdr:from>
    <xdr:to>
      <xdr:col>27</xdr:col>
      <xdr:colOff>419100</xdr:colOff>
      <xdr:row>96</xdr:row>
      <xdr:rowOff>88370</xdr:rowOff>
    </xdr:to>
    <xdr:graphicFrame macro="">
      <xdr:nvGraphicFramePr>
        <xdr:cNvPr id="16"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571501</xdr:colOff>
      <xdr:row>99</xdr:row>
      <xdr:rowOff>114300</xdr:rowOff>
    </xdr:from>
    <xdr:to>
      <xdr:col>27</xdr:col>
      <xdr:colOff>123825</xdr:colOff>
      <xdr:row>128</xdr:row>
      <xdr:rowOff>97894</xdr:rowOff>
    </xdr:to>
    <xdr:graphicFrame macro="">
      <xdr:nvGraphicFramePr>
        <xdr:cNvPr id="17"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47624</xdr:colOff>
      <xdr:row>1</xdr:row>
      <xdr:rowOff>23132</xdr:rowOff>
    </xdr:from>
    <xdr:to>
      <xdr:col>13</xdr:col>
      <xdr:colOff>38099</xdr:colOff>
      <xdr:row>31</xdr:row>
      <xdr:rowOff>137432</xdr:rowOff>
    </xdr:to>
    <xdr:graphicFrame macro="">
      <xdr:nvGraphicFramePr>
        <xdr:cNvPr id="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33</xdr:row>
      <xdr:rowOff>185057</xdr:rowOff>
    </xdr:from>
    <xdr:to>
      <xdr:col>13</xdr:col>
      <xdr:colOff>228600</xdr:colOff>
      <xdr:row>64</xdr:row>
      <xdr:rowOff>185057</xdr:rowOff>
    </xdr:to>
    <xdr:graphicFrame macro="">
      <xdr:nvGraphicFramePr>
        <xdr:cNvPr id="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9525</xdr:colOff>
      <xdr:row>67</xdr:row>
      <xdr:rowOff>23131</xdr:rowOff>
    </xdr:from>
    <xdr:to>
      <xdr:col>14</xdr:col>
      <xdr:colOff>0</xdr:colOff>
      <xdr:row>98</xdr:row>
      <xdr:rowOff>13606</xdr:rowOff>
    </xdr:to>
    <xdr:graphicFrame macro="">
      <xdr:nvGraphicFramePr>
        <xdr:cNvPr id="6"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390525</xdr:colOff>
      <xdr:row>99</xdr:row>
      <xdr:rowOff>146956</xdr:rowOff>
    </xdr:from>
    <xdr:to>
      <xdr:col>13</xdr:col>
      <xdr:colOff>381000</xdr:colOff>
      <xdr:row>130</xdr:row>
      <xdr:rowOff>137431</xdr:rowOff>
    </xdr:to>
    <xdr:graphicFrame macro="">
      <xdr:nvGraphicFramePr>
        <xdr:cNvPr id="7"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304800</xdr:colOff>
      <xdr:row>0</xdr:row>
      <xdr:rowOff>153080</xdr:rowOff>
    </xdr:from>
    <xdr:to>
      <xdr:col>27</xdr:col>
      <xdr:colOff>257175</xdr:colOff>
      <xdr:row>31</xdr:row>
      <xdr:rowOff>76880</xdr:rowOff>
    </xdr:to>
    <xdr:graphicFrame macro="">
      <xdr:nvGraphicFramePr>
        <xdr:cNvPr id="8"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219076</xdr:colOff>
      <xdr:row>33</xdr:row>
      <xdr:rowOff>105455</xdr:rowOff>
    </xdr:from>
    <xdr:to>
      <xdr:col>27</xdr:col>
      <xdr:colOff>152401</xdr:colOff>
      <xdr:row>64</xdr:row>
      <xdr:rowOff>105455</xdr:rowOff>
    </xdr:to>
    <xdr:graphicFrame macro="">
      <xdr:nvGraphicFramePr>
        <xdr:cNvPr id="9"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323851</xdr:colOff>
      <xdr:row>66</xdr:row>
      <xdr:rowOff>124504</xdr:rowOff>
    </xdr:from>
    <xdr:to>
      <xdr:col>27</xdr:col>
      <xdr:colOff>314326</xdr:colOff>
      <xdr:row>97</xdr:row>
      <xdr:rowOff>114979</xdr:rowOff>
    </xdr:to>
    <xdr:graphicFrame macro="">
      <xdr:nvGraphicFramePr>
        <xdr:cNvPr id="10"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238126</xdr:colOff>
      <xdr:row>99</xdr:row>
      <xdr:rowOff>162604</xdr:rowOff>
    </xdr:from>
    <xdr:to>
      <xdr:col>27</xdr:col>
      <xdr:colOff>228601</xdr:colOff>
      <xdr:row>130</xdr:row>
      <xdr:rowOff>153079</xdr:rowOff>
    </xdr:to>
    <xdr:graphicFrame macro="">
      <xdr:nvGraphicFramePr>
        <xdr:cNvPr id="11"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52387</xdr:colOff>
      <xdr:row>1</xdr:row>
      <xdr:rowOff>180975</xdr:rowOff>
    </xdr:from>
    <xdr:to>
      <xdr:col>13</xdr:col>
      <xdr:colOff>514350</xdr:colOff>
      <xdr:row>30</xdr:row>
      <xdr:rowOff>180975</xdr:rowOff>
    </xdr:to>
    <xdr:graphicFrame macro="">
      <xdr:nvGraphicFramePr>
        <xdr:cNvPr id="2"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16668</xdr:colOff>
      <xdr:row>35</xdr:row>
      <xdr:rowOff>11906</xdr:rowOff>
    </xdr:from>
    <xdr:to>
      <xdr:col>12</xdr:col>
      <xdr:colOff>95250</xdr:colOff>
      <xdr:row>65</xdr:row>
      <xdr:rowOff>152400</xdr:rowOff>
    </xdr:to>
    <xdr:graphicFrame macro="">
      <xdr:nvGraphicFramePr>
        <xdr:cNvPr id="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26192</xdr:colOff>
      <xdr:row>66</xdr:row>
      <xdr:rowOff>152401</xdr:rowOff>
    </xdr:from>
    <xdr:to>
      <xdr:col>13</xdr:col>
      <xdr:colOff>495300</xdr:colOff>
      <xdr:row>98</xdr:row>
      <xdr:rowOff>11907</xdr:rowOff>
    </xdr:to>
    <xdr:graphicFrame macro="">
      <xdr:nvGraphicFramePr>
        <xdr:cNvPr id="4"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33336</xdr:colOff>
      <xdr:row>99</xdr:row>
      <xdr:rowOff>171450</xdr:rowOff>
    </xdr:from>
    <xdr:to>
      <xdr:col>11</xdr:col>
      <xdr:colOff>600075</xdr:colOff>
      <xdr:row>129</xdr:row>
      <xdr:rowOff>173830</xdr:rowOff>
    </xdr:to>
    <xdr:graphicFrame macro="">
      <xdr:nvGraphicFramePr>
        <xdr:cNvPr id="5"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247650</xdr:colOff>
      <xdr:row>1</xdr:row>
      <xdr:rowOff>61913</xdr:rowOff>
    </xdr:from>
    <xdr:to>
      <xdr:col>27</xdr:col>
      <xdr:colOff>202405</xdr:colOff>
      <xdr:row>29</xdr:row>
      <xdr:rowOff>152401</xdr:rowOff>
    </xdr:to>
    <xdr:graphicFrame macro="">
      <xdr:nvGraphicFramePr>
        <xdr:cNvPr id="6"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15</xdr:col>
      <xdr:colOff>85724</xdr:colOff>
      <xdr:row>35</xdr:row>
      <xdr:rowOff>57149</xdr:rowOff>
    </xdr:from>
    <xdr:to>
      <xdr:col>27</xdr:col>
      <xdr:colOff>485775</xdr:colOff>
      <xdr:row>65</xdr:row>
      <xdr:rowOff>66674</xdr:rowOff>
    </xdr:to>
    <xdr:graphicFrame macro="">
      <xdr:nvGraphicFramePr>
        <xdr:cNvPr id="7"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183355</xdr:colOff>
      <xdr:row>67</xdr:row>
      <xdr:rowOff>4762</xdr:rowOff>
    </xdr:from>
    <xdr:to>
      <xdr:col>27</xdr:col>
      <xdr:colOff>173829</xdr:colOff>
      <xdr:row>97</xdr:row>
      <xdr:rowOff>185737</xdr:rowOff>
    </xdr:to>
    <xdr:graphicFrame macro="">
      <xdr:nvGraphicFramePr>
        <xdr:cNvPr id="8"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142873</xdr:colOff>
      <xdr:row>99</xdr:row>
      <xdr:rowOff>109536</xdr:rowOff>
    </xdr:from>
    <xdr:to>
      <xdr:col>27</xdr:col>
      <xdr:colOff>135729</xdr:colOff>
      <xdr:row>130</xdr:row>
      <xdr:rowOff>80961</xdr:rowOff>
    </xdr:to>
    <xdr:graphicFrame macro="">
      <xdr:nvGraphicFramePr>
        <xdr:cNvPr id="9"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142875</xdr:colOff>
      <xdr:row>33</xdr:row>
      <xdr:rowOff>147638</xdr:rowOff>
    </xdr:from>
    <xdr:to>
      <xdr:col>13</xdr:col>
      <xdr:colOff>142875</xdr:colOff>
      <xdr:row>64</xdr:row>
      <xdr:rowOff>147638</xdr:rowOff>
    </xdr:to>
    <xdr:graphicFrame macro="">
      <xdr:nvGraphicFramePr>
        <xdr:cNvPr id="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85725</xdr:colOff>
      <xdr:row>66</xdr:row>
      <xdr:rowOff>100012</xdr:rowOff>
    </xdr:from>
    <xdr:to>
      <xdr:col>13</xdr:col>
      <xdr:colOff>85725</xdr:colOff>
      <xdr:row>97</xdr:row>
      <xdr:rowOff>109537</xdr:rowOff>
    </xdr:to>
    <xdr:graphicFrame macro="">
      <xdr:nvGraphicFramePr>
        <xdr:cNvPr id="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19050</xdr:colOff>
      <xdr:row>99</xdr:row>
      <xdr:rowOff>157163</xdr:rowOff>
    </xdr:from>
    <xdr:to>
      <xdr:col>13</xdr:col>
      <xdr:colOff>28575</xdr:colOff>
      <xdr:row>130</xdr:row>
      <xdr:rowOff>157163</xdr:rowOff>
    </xdr:to>
    <xdr:graphicFrame macro="">
      <xdr:nvGraphicFramePr>
        <xdr:cNvPr id="5"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114300</xdr:colOff>
      <xdr:row>2</xdr:row>
      <xdr:rowOff>23813</xdr:rowOff>
    </xdr:from>
    <xdr:to>
      <xdr:col>13</xdr:col>
      <xdr:colOff>85725</xdr:colOff>
      <xdr:row>31</xdr:row>
      <xdr:rowOff>133350</xdr:rowOff>
    </xdr:to>
    <xdr:graphicFrame macro="">
      <xdr:nvGraphicFramePr>
        <xdr:cNvPr id="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302419</xdr:colOff>
      <xdr:row>33</xdr:row>
      <xdr:rowOff>164307</xdr:rowOff>
    </xdr:from>
    <xdr:to>
      <xdr:col>27</xdr:col>
      <xdr:colOff>302419</xdr:colOff>
      <xdr:row>64</xdr:row>
      <xdr:rowOff>164307</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264319</xdr:colOff>
      <xdr:row>66</xdr:row>
      <xdr:rowOff>173831</xdr:rowOff>
    </xdr:from>
    <xdr:to>
      <xdr:col>27</xdr:col>
      <xdr:colOff>264319</xdr:colOff>
      <xdr:row>97</xdr:row>
      <xdr:rowOff>183356</xdr:rowOff>
    </xdr:to>
    <xdr:graphicFrame macro="">
      <xdr:nvGraphicFramePr>
        <xdr:cNvPr id="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238126</xdr:colOff>
      <xdr:row>100</xdr:row>
      <xdr:rowOff>21432</xdr:rowOff>
    </xdr:from>
    <xdr:to>
      <xdr:col>27</xdr:col>
      <xdr:colOff>245269</xdr:colOff>
      <xdr:row>131</xdr:row>
      <xdr:rowOff>21432</xdr:rowOff>
    </xdr:to>
    <xdr:graphicFrame macro="">
      <xdr:nvGraphicFramePr>
        <xdr:cNvPr id="9"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266700</xdr:colOff>
      <xdr:row>1</xdr:row>
      <xdr:rowOff>183357</xdr:rowOff>
    </xdr:from>
    <xdr:to>
      <xdr:col>27</xdr:col>
      <xdr:colOff>276225</xdr:colOff>
      <xdr:row>31</xdr:row>
      <xdr:rowOff>95250</xdr:rowOff>
    </xdr:to>
    <xdr:graphicFrame macro="">
      <xdr:nvGraphicFramePr>
        <xdr:cNvPr id="10"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47625</xdr:colOff>
      <xdr:row>12</xdr:row>
      <xdr:rowOff>152400</xdr:rowOff>
    </xdr:from>
    <xdr:to>
      <xdr:col>1</xdr:col>
      <xdr:colOff>4619625</xdr:colOff>
      <xdr:row>27</xdr:row>
      <xdr:rowOff>40079</xdr:rowOff>
    </xdr:to>
    <xdr:graphicFrame macro="">
      <xdr:nvGraphicFramePr>
        <xdr:cNvPr id="3" name="Diagra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tema">
  <a:themeElements>
    <a:clrScheme name="Kont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ontor">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ont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9999FF"/>
  </sheetPr>
  <dimension ref="A1:BO166"/>
  <sheetViews>
    <sheetView zoomScaleNormal="100" workbookViewId="0">
      <selection activeCell="H3" sqref="H3"/>
    </sheetView>
  </sheetViews>
  <sheetFormatPr defaultRowHeight="15"/>
  <cols>
    <col min="1" max="1" width="4" customWidth="1"/>
    <col min="2" max="2" width="90.85546875" customWidth="1"/>
    <col min="3" max="7" width="4.5703125" style="10" customWidth="1"/>
    <col min="8" max="8" width="12.140625" customWidth="1"/>
    <col min="9" max="9" width="9.140625" hidden="1" customWidth="1"/>
    <col min="10" max="27" width="2.42578125" hidden="1" customWidth="1"/>
    <col min="28" max="31" width="9.140625" hidden="1" customWidth="1"/>
    <col min="33" max="61" width="0" hidden="1" customWidth="1"/>
  </cols>
  <sheetData>
    <row r="1" spans="1:66" ht="95.25" customHeight="1">
      <c r="A1" s="1"/>
      <c r="B1" s="21" t="s">
        <v>71</v>
      </c>
      <c r="C1" s="5">
        <v>1</v>
      </c>
      <c r="D1" s="5">
        <v>2</v>
      </c>
      <c r="E1" s="5">
        <v>3</v>
      </c>
      <c r="F1" s="5">
        <v>4</v>
      </c>
      <c r="G1" s="5">
        <v>5</v>
      </c>
      <c r="H1" s="2" t="s">
        <v>45</v>
      </c>
      <c r="J1" t="s">
        <v>144</v>
      </c>
      <c r="K1" t="s">
        <v>145</v>
      </c>
      <c r="L1" t="s">
        <v>146</v>
      </c>
      <c r="M1" t="s">
        <v>147</v>
      </c>
      <c r="N1" t="s">
        <v>148</v>
      </c>
      <c r="O1" t="s">
        <v>149</v>
      </c>
      <c r="P1" t="s">
        <v>150</v>
      </c>
      <c r="Q1" t="s">
        <v>151</v>
      </c>
      <c r="R1" t="s">
        <v>153</v>
      </c>
      <c r="S1" t="s">
        <v>154</v>
      </c>
      <c r="T1" t="s">
        <v>155</v>
      </c>
      <c r="U1" t="s">
        <v>156</v>
      </c>
      <c r="V1" t="s">
        <v>157</v>
      </c>
      <c r="W1" t="s">
        <v>158</v>
      </c>
      <c r="X1" t="s">
        <v>159</v>
      </c>
      <c r="Y1" t="s">
        <v>160</v>
      </c>
      <c r="Z1" t="s">
        <v>161</v>
      </c>
      <c r="AA1" t="s">
        <v>162</v>
      </c>
      <c r="AB1" t="s">
        <v>163</v>
      </c>
      <c r="AC1" t="s">
        <v>164</v>
      </c>
      <c r="AD1" t="s">
        <v>165</v>
      </c>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row>
    <row r="2" spans="1:66" ht="15.75">
      <c r="A2" s="11"/>
      <c r="B2" s="17" t="s">
        <v>72</v>
      </c>
      <c r="C2" s="6"/>
      <c r="D2" s="6"/>
      <c r="E2" s="6"/>
      <c r="F2" s="6"/>
      <c r="G2" s="6"/>
      <c r="AF2" s="55"/>
      <c r="AG2" s="55" t="s">
        <v>182</v>
      </c>
      <c r="AH2" s="55"/>
      <c r="AI2" s="55"/>
      <c r="AJ2" s="55"/>
      <c r="AK2" s="55"/>
      <c r="AL2" s="55"/>
      <c r="AM2" s="55" t="s">
        <v>186</v>
      </c>
      <c r="AN2" s="55"/>
      <c r="AO2" s="55"/>
      <c r="AP2" s="55"/>
      <c r="AQ2" s="55"/>
      <c r="AR2" s="55"/>
      <c r="AS2" s="55" t="s">
        <v>190</v>
      </c>
      <c r="AT2" s="55"/>
      <c r="AU2" s="55"/>
      <c r="AV2" s="55"/>
      <c r="AW2" s="55"/>
      <c r="AX2" s="55"/>
      <c r="AY2" s="55" t="s">
        <v>196</v>
      </c>
      <c r="AZ2" s="55"/>
      <c r="BA2" s="55"/>
      <c r="BB2" s="55"/>
      <c r="BC2" s="55"/>
      <c r="BD2" s="55"/>
      <c r="BE2" s="55"/>
      <c r="BF2" s="59" t="s">
        <v>206</v>
      </c>
      <c r="BG2" s="59"/>
      <c r="BH2" s="59"/>
      <c r="BI2" s="59"/>
      <c r="BJ2" s="59"/>
      <c r="BK2" s="59"/>
      <c r="BL2" s="59"/>
      <c r="BM2" s="59"/>
      <c r="BN2" s="59"/>
    </row>
    <row r="3" spans="1:66" ht="15.75">
      <c r="A3" s="11"/>
      <c r="B3" s="18" t="s">
        <v>73</v>
      </c>
      <c r="C3" s="7"/>
      <c r="D3" s="7"/>
      <c r="E3" s="7"/>
      <c r="F3" s="7"/>
      <c r="G3" s="7"/>
      <c r="H3" s="51"/>
      <c r="AF3" s="55"/>
      <c r="AG3" s="55" t="s">
        <v>162</v>
      </c>
      <c r="AH3" s="55" t="s">
        <v>163</v>
      </c>
      <c r="AI3" s="55" t="s">
        <v>164</v>
      </c>
      <c r="AJ3" s="55" t="s">
        <v>165</v>
      </c>
      <c r="AK3" s="55"/>
      <c r="AL3" s="55"/>
      <c r="AM3" s="55" t="s">
        <v>156</v>
      </c>
      <c r="AN3" s="55" t="s">
        <v>157</v>
      </c>
      <c r="AO3" s="55" t="s">
        <v>158</v>
      </c>
      <c r="AP3" s="55" t="s">
        <v>159</v>
      </c>
      <c r="AQ3" s="55"/>
      <c r="AR3" s="55"/>
      <c r="AS3" s="55" t="s">
        <v>191</v>
      </c>
      <c r="AT3" s="55" t="s">
        <v>154</v>
      </c>
      <c r="AU3" s="55" t="s">
        <v>192</v>
      </c>
      <c r="AV3" s="55"/>
      <c r="AW3" s="55"/>
      <c r="AX3" s="55"/>
      <c r="AY3" s="55" t="s">
        <v>197</v>
      </c>
      <c r="AZ3" s="55" t="s">
        <v>198</v>
      </c>
      <c r="BA3" s="55" t="s">
        <v>199</v>
      </c>
      <c r="BB3" s="55" t="s">
        <v>200</v>
      </c>
      <c r="BC3" s="55" t="s">
        <v>201</v>
      </c>
      <c r="BD3" s="55" t="s">
        <v>202</v>
      </c>
      <c r="BE3" s="55"/>
      <c r="BF3" s="59" t="s">
        <v>207</v>
      </c>
      <c r="BG3" s="59" t="s">
        <v>208</v>
      </c>
      <c r="BH3" s="59"/>
      <c r="BI3" s="59"/>
      <c r="BJ3" s="59"/>
      <c r="BK3" s="59"/>
      <c r="BL3" s="59"/>
      <c r="BM3" s="59"/>
      <c r="BN3" s="59"/>
    </row>
    <row r="4" spans="1:66" ht="15.75">
      <c r="A4" s="12">
        <v>1</v>
      </c>
      <c r="B4" s="19" t="s">
        <v>152</v>
      </c>
      <c r="C4" s="8"/>
      <c r="D4" s="8"/>
      <c r="E4" s="8"/>
      <c r="F4" s="8"/>
      <c r="G4" s="8"/>
      <c r="H4" s="51">
        <f>SUM(C4+((D4)*2)+((E4)*3)+((F4)*4)+((G4)*5))</f>
        <v>0</v>
      </c>
      <c r="J4">
        <f>SUM(H4)</f>
        <v>0</v>
      </c>
      <c r="L4">
        <f>SUM(H4)</f>
        <v>0</v>
      </c>
      <c r="M4">
        <f>SUM(H4)</f>
        <v>0</v>
      </c>
      <c r="Q4">
        <f>SUM(H4)</f>
        <v>0</v>
      </c>
      <c r="AA4">
        <f>SUM(H4)</f>
        <v>0</v>
      </c>
      <c r="AC4">
        <f>SUM(H4)</f>
        <v>0</v>
      </c>
      <c r="AF4" s="55"/>
      <c r="AG4" s="56">
        <f>SUM(AA24/10)*20</f>
        <v>0</v>
      </c>
      <c r="AH4" s="56">
        <f>SUM(AB24/12)*20</f>
        <v>0</v>
      </c>
      <c r="AI4" s="56">
        <f>SUM(AC24/11)*20</f>
        <v>0</v>
      </c>
      <c r="AJ4" s="56">
        <f>SUM(AD24/6)*20</f>
        <v>0</v>
      </c>
      <c r="AK4" s="55"/>
      <c r="AL4" s="55"/>
      <c r="AM4" s="56">
        <f>SUM(U24/14)*20</f>
        <v>0</v>
      </c>
      <c r="AN4" s="56">
        <f>SUM(V24/12)*20</f>
        <v>0</v>
      </c>
      <c r="AO4" s="56">
        <f>SUM(W24/18)*20</f>
        <v>0</v>
      </c>
      <c r="AP4" s="56">
        <f>SUM(X24/9)*20</f>
        <v>0</v>
      </c>
      <c r="AQ4" s="55"/>
      <c r="AR4" s="55"/>
      <c r="AS4" s="56">
        <f>SUM(R24/6)*20</f>
        <v>0</v>
      </c>
      <c r="AT4" s="56">
        <f>SUM(S24/9)*20</f>
        <v>0</v>
      </c>
      <c r="AU4" s="56">
        <f>SUM(T24/18)*20</f>
        <v>0</v>
      </c>
      <c r="AV4" s="55"/>
      <c r="AW4" s="55"/>
      <c r="AX4" s="55"/>
      <c r="AY4" s="56">
        <f>SUM(L24/17)*20</f>
        <v>0</v>
      </c>
      <c r="AZ4" s="56">
        <f>SUM(M24/9)*20</f>
        <v>0</v>
      </c>
      <c r="BA4" s="56">
        <f>SUM(N24/5)*20</f>
        <v>0</v>
      </c>
      <c r="BB4" s="56">
        <f>SUM(O24/9)*20</f>
        <v>0</v>
      </c>
      <c r="BC4" s="56">
        <f>SUM(P24/15)*20</f>
        <v>0</v>
      </c>
      <c r="BD4" s="56">
        <f>SUM(Q24/5)*20</f>
        <v>0</v>
      </c>
      <c r="BE4" s="55"/>
      <c r="BF4" s="60">
        <f>SUM((J24+J47+J70+J93)/48)</f>
        <v>0</v>
      </c>
      <c r="BG4" s="60">
        <f>SUM((K24+K47+K70+K93)/64)</f>
        <v>0</v>
      </c>
      <c r="BH4" s="59"/>
      <c r="BI4" s="59"/>
      <c r="BJ4" s="59"/>
      <c r="BK4" s="59"/>
      <c r="BL4" s="59"/>
      <c r="BM4" s="59"/>
      <c r="BN4" s="59"/>
    </row>
    <row r="5" spans="1:66" ht="15.75">
      <c r="A5" s="12">
        <v>2</v>
      </c>
      <c r="B5" s="19" t="s">
        <v>74</v>
      </c>
      <c r="C5" s="8"/>
      <c r="D5" s="8"/>
      <c r="E5" s="8"/>
      <c r="F5" s="8"/>
      <c r="G5" s="8"/>
      <c r="H5" s="51">
        <f t="shared" ref="H5:H70" si="0">SUM(C5+((D5)*2)+((E5)*3)+((F5)*4)+((G5)*5))</f>
        <v>0</v>
      </c>
      <c r="K5">
        <f>SUM(H5)</f>
        <v>0</v>
      </c>
      <c r="M5">
        <f>SUM(H5)</f>
        <v>0</v>
      </c>
      <c r="P5">
        <f>SUM(H5)</f>
        <v>0</v>
      </c>
      <c r="R5">
        <f>SUM(M5)</f>
        <v>0</v>
      </c>
      <c r="S5">
        <f>SUM(H5)</f>
        <v>0</v>
      </c>
      <c r="T5">
        <f t="shared" ref="T5:T13" si="1">SUM(H5)</f>
        <v>0</v>
      </c>
      <c r="U5">
        <f>SUM(H5)</f>
        <v>0</v>
      </c>
      <c r="W5">
        <f>SUM(H5)</f>
        <v>0</v>
      </c>
      <c r="X5">
        <f>SUM(H5)</f>
        <v>0</v>
      </c>
      <c r="Z5">
        <f>SUM(H5)</f>
        <v>0</v>
      </c>
      <c r="AA5">
        <f>SUM(H5)</f>
        <v>0</v>
      </c>
      <c r="AB5">
        <f>SUM(H5)</f>
        <v>0</v>
      </c>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9"/>
      <c r="BG5" s="59"/>
      <c r="BH5" s="59"/>
      <c r="BI5" s="59"/>
      <c r="BJ5" s="59"/>
      <c r="BK5" s="59"/>
      <c r="BL5" s="59"/>
      <c r="BM5" s="59"/>
      <c r="BN5" s="59"/>
    </row>
    <row r="6" spans="1:66" ht="15.75">
      <c r="A6" s="12">
        <v>3</v>
      </c>
      <c r="B6" s="19" t="s">
        <v>75</v>
      </c>
      <c r="C6" s="8"/>
      <c r="D6" s="8"/>
      <c r="E6" s="8"/>
      <c r="F6" s="8"/>
      <c r="G6" s="8"/>
      <c r="H6" s="51">
        <f t="shared" si="0"/>
        <v>0</v>
      </c>
      <c r="J6">
        <f>SUM(H6)</f>
        <v>0</v>
      </c>
      <c r="M6">
        <f>SUM(H6)</f>
        <v>0</v>
      </c>
      <c r="N6">
        <f>SUM(H6)</f>
        <v>0</v>
      </c>
      <c r="O6">
        <f>SUM(H6)</f>
        <v>0</v>
      </c>
      <c r="R6">
        <f>SUM(H6)</f>
        <v>0</v>
      </c>
      <c r="T6">
        <f t="shared" si="1"/>
        <v>0</v>
      </c>
      <c r="U6">
        <f>SUM(H6)</f>
        <v>0</v>
      </c>
      <c r="V6">
        <f>SUM(H6)</f>
        <v>0</v>
      </c>
      <c r="X6">
        <f>SUM(H6)</f>
        <v>0</v>
      </c>
      <c r="AA6">
        <f>SUM(H6)</f>
        <v>0</v>
      </c>
      <c r="AB6">
        <f>SUM(H6)</f>
        <v>0</v>
      </c>
      <c r="AF6" s="55"/>
      <c r="AG6" s="55"/>
      <c r="AH6" s="55"/>
      <c r="AI6" s="55"/>
      <c r="AJ6" s="55"/>
      <c r="AK6" s="55"/>
      <c r="AL6" s="55"/>
      <c r="AM6" s="55"/>
      <c r="AN6" s="55"/>
      <c r="AO6" s="55"/>
      <c r="AP6" s="55"/>
      <c r="AQ6" s="55"/>
      <c r="AR6" s="55"/>
      <c r="AS6" s="55"/>
      <c r="AT6" s="55"/>
      <c r="AU6" s="55"/>
      <c r="AV6" s="55"/>
      <c r="AW6" s="55"/>
      <c r="AX6" s="55"/>
      <c r="AY6" s="55"/>
      <c r="AZ6" s="55"/>
      <c r="BA6" s="55"/>
      <c r="BB6" s="55"/>
      <c r="BC6" s="55"/>
      <c r="BD6" s="55"/>
      <c r="BE6" s="55"/>
      <c r="BF6" s="59"/>
      <c r="BG6" s="59"/>
      <c r="BH6" s="59"/>
      <c r="BI6" s="59"/>
      <c r="BJ6" s="59"/>
      <c r="BK6" s="59"/>
      <c r="BL6" s="59"/>
      <c r="BM6" s="59"/>
      <c r="BN6" s="59"/>
    </row>
    <row r="7" spans="1:66" ht="15.75">
      <c r="A7" s="12">
        <v>4</v>
      </c>
      <c r="B7" s="19" t="s">
        <v>76</v>
      </c>
      <c r="C7" s="8"/>
      <c r="D7" s="8"/>
      <c r="E7" s="8"/>
      <c r="F7" s="8"/>
      <c r="G7" s="8"/>
      <c r="H7" s="51">
        <f t="shared" si="0"/>
        <v>0</v>
      </c>
      <c r="J7">
        <f>SUM(H7)</f>
        <v>0</v>
      </c>
      <c r="L7">
        <f t="shared" ref="L7:L17" si="2">SUM(H7)</f>
        <v>0</v>
      </c>
      <c r="M7">
        <f>SUM(H7)</f>
        <v>0</v>
      </c>
      <c r="O7">
        <f>SUM(H7)</f>
        <v>0</v>
      </c>
      <c r="T7">
        <f t="shared" si="1"/>
        <v>0</v>
      </c>
      <c r="U7">
        <f>SUM(H7)</f>
        <v>0</v>
      </c>
      <c r="V7">
        <f>SUM(H7)</f>
        <v>0</v>
      </c>
      <c r="W7">
        <f t="shared" ref="W7:W21" si="3">SUM(H7)</f>
        <v>0</v>
      </c>
      <c r="X7">
        <f>SUM(H7)</f>
        <v>0</v>
      </c>
      <c r="AB7">
        <f>SUM(H7)</f>
        <v>0</v>
      </c>
      <c r="AC7">
        <f>SUM(H7)</f>
        <v>0</v>
      </c>
      <c r="AF7" s="55"/>
      <c r="AG7" s="55"/>
      <c r="AH7" s="55"/>
      <c r="AI7" s="55"/>
      <c r="AJ7" s="55"/>
      <c r="AK7" s="55"/>
      <c r="AL7" s="55"/>
      <c r="AM7" s="55"/>
      <c r="AN7" s="55"/>
      <c r="AO7" s="55"/>
      <c r="AP7" s="55"/>
      <c r="AQ7" s="55"/>
      <c r="AR7" s="55"/>
      <c r="AS7" s="55"/>
      <c r="AT7" s="55"/>
      <c r="AU7" s="55"/>
      <c r="AV7" s="55"/>
      <c r="AW7" s="55"/>
      <c r="AX7" s="55"/>
      <c r="AY7" s="55"/>
      <c r="AZ7" s="55"/>
      <c r="BA7" s="55"/>
      <c r="BB7" s="55"/>
      <c r="BC7" s="55"/>
      <c r="BD7" s="55"/>
      <c r="BE7" s="55"/>
      <c r="BF7" s="59"/>
      <c r="BG7" s="59"/>
      <c r="BH7" s="59"/>
      <c r="BI7" s="59"/>
      <c r="BJ7" s="59"/>
      <c r="BK7" s="59"/>
      <c r="BL7" s="59"/>
      <c r="BM7" s="59"/>
      <c r="BN7" s="59"/>
    </row>
    <row r="8" spans="1:66" ht="15.75">
      <c r="A8" s="12">
        <v>5</v>
      </c>
      <c r="B8" s="19" t="s">
        <v>77</v>
      </c>
      <c r="C8" s="8"/>
      <c r="D8" s="8"/>
      <c r="E8" s="8"/>
      <c r="F8" s="8"/>
      <c r="G8" s="8"/>
      <c r="H8" s="51">
        <f t="shared" si="0"/>
        <v>0</v>
      </c>
      <c r="K8">
        <f>SUM(H8)</f>
        <v>0</v>
      </c>
      <c r="L8">
        <f t="shared" si="2"/>
        <v>0</v>
      </c>
      <c r="M8">
        <f>SUM(H8)</f>
        <v>0</v>
      </c>
      <c r="N8">
        <f>SUM(H8)</f>
        <v>0</v>
      </c>
      <c r="P8">
        <f>SUM(H8)</f>
        <v>0</v>
      </c>
      <c r="R8">
        <f>SUM(H8)</f>
        <v>0</v>
      </c>
      <c r="S8">
        <f>SUM(H8)</f>
        <v>0</v>
      </c>
      <c r="T8">
        <f t="shared" si="1"/>
        <v>0</v>
      </c>
      <c r="U8">
        <f>SUM(H8)</f>
        <v>0</v>
      </c>
      <c r="V8">
        <f>SUM(H8)</f>
        <v>0</v>
      </c>
      <c r="W8">
        <f t="shared" si="3"/>
        <v>0</v>
      </c>
      <c r="AA8">
        <f>SUM(H8)</f>
        <v>0</v>
      </c>
      <c r="AD8">
        <f>SUM(H8)</f>
        <v>0</v>
      </c>
      <c r="AF8" s="55"/>
      <c r="AG8" s="55"/>
      <c r="AH8" s="55"/>
      <c r="AI8" s="55"/>
      <c r="AJ8" s="55"/>
      <c r="AK8" s="55"/>
      <c r="AL8" s="55"/>
      <c r="AM8" s="55"/>
      <c r="AN8" s="55"/>
      <c r="AO8" s="55"/>
      <c r="AP8" s="55"/>
      <c r="AQ8" s="55"/>
      <c r="AR8" s="55"/>
      <c r="AS8" s="55"/>
      <c r="AT8" s="55"/>
      <c r="AU8" s="55"/>
      <c r="AV8" s="55"/>
      <c r="AW8" s="55"/>
      <c r="AX8" s="55"/>
      <c r="AY8" s="55"/>
      <c r="AZ8" s="55"/>
      <c r="BA8" s="55"/>
      <c r="BB8" s="55"/>
      <c r="BC8" s="55"/>
      <c r="BD8" s="55"/>
      <c r="BE8" s="55"/>
      <c r="BF8" s="59"/>
      <c r="BG8" s="59"/>
      <c r="BH8" s="59"/>
      <c r="BI8" s="59"/>
      <c r="BJ8" s="59"/>
      <c r="BK8" s="59"/>
      <c r="BL8" s="59"/>
      <c r="BM8" s="59"/>
      <c r="BN8" s="59"/>
    </row>
    <row r="9" spans="1:66" ht="15.75">
      <c r="A9" s="12">
        <v>6</v>
      </c>
      <c r="B9" s="19" t="s">
        <v>78</v>
      </c>
      <c r="C9" s="8"/>
      <c r="D9" s="8"/>
      <c r="E9" s="8"/>
      <c r="F9" s="8"/>
      <c r="G9" s="8"/>
      <c r="H9" s="51">
        <f t="shared" si="0"/>
        <v>0</v>
      </c>
      <c r="J9">
        <f>SUM(H9)</f>
        <v>0</v>
      </c>
      <c r="L9">
        <f t="shared" si="2"/>
        <v>0</v>
      </c>
      <c r="O9">
        <f>SUM(H9)</f>
        <v>0</v>
      </c>
      <c r="R9">
        <f>SUM(H9)</f>
        <v>0</v>
      </c>
      <c r="S9">
        <f>SUM(H9)</f>
        <v>0</v>
      </c>
      <c r="T9">
        <f t="shared" si="1"/>
        <v>0</v>
      </c>
      <c r="V9">
        <f>SUM(H9)</f>
        <v>0</v>
      </c>
      <c r="W9">
        <f t="shared" si="3"/>
        <v>0</v>
      </c>
      <c r="AA9">
        <f>SUM(H9)</f>
        <v>0</v>
      </c>
      <c r="AC9">
        <f>SUM(H9)</f>
        <v>0</v>
      </c>
      <c r="AF9" s="55"/>
      <c r="AG9" s="55"/>
      <c r="AH9" s="55"/>
      <c r="AI9" s="55"/>
      <c r="AJ9" s="55"/>
      <c r="AK9" s="55"/>
      <c r="AL9" s="55"/>
      <c r="AM9" s="55"/>
      <c r="AN9" s="55"/>
      <c r="AO9" s="55"/>
      <c r="AP9" s="55"/>
      <c r="AQ9" s="55"/>
      <c r="AR9" s="55"/>
      <c r="AS9" s="55"/>
      <c r="AT9" s="55"/>
      <c r="AU9" s="55"/>
      <c r="AV9" s="55"/>
      <c r="AW9" s="55"/>
      <c r="AX9" s="55"/>
      <c r="AY9" s="55"/>
      <c r="AZ9" s="55"/>
      <c r="BA9" s="55"/>
      <c r="BB9" s="55"/>
      <c r="BC9" s="55"/>
      <c r="BD9" s="55"/>
      <c r="BE9" s="55"/>
      <c r="BF9" s="59"/>
      <c r="BG9" s="59"/>
      <c r="BH9" s="59"/>
      <c r="BI9" s="59"/>
      <c r="BJ9" s="59"/>
      <c r="BK9" s="59"/>
      <c r="BL9" s="59"/>
      <c r="BM9" s="59"/>
      <c r="BN9" s="59"/>
    </row>
    <row r="10" spans="1:66" ht="15.75">
      <c r="A10" s="12">
        <v>7</v>
      </c>
      <c r="B10" s="19" t="s">
        <v>79</v>
      </c>
      <c r="C10" s="8"/>
      <c r="D10" s="8"/>
      <c r="E10" s="8"/>
      <c r="F10" s="8"/>
      <c r="G10" s="8"/>
      <c r="H10" s="51">
        <f t="shared" si="0"/>
        <v>0</v>
      </c>
      <c r="J10">
        <f>SUM(H10)</f>
        <v>0</v>
      </c>
      <c r="K10">
        <f t="shared" ref="K10:K16" si="4">SUM(H10)</f>
        <v>0</v>
      </c>
      <c r="L10">
        <f t="shared" si="2"/>
        <v>0</v>
      </c>
      <c r="Q10">
        <f>SUM(H10)</f>
        <v>0</v>
      </c>
      <c r="T10">
        <f t="shared" si="1"/>
        <v>0</v>
      </c>
      <c r="W10">
        <f t="shared" si="3"/>
        <v>0</v>
      </c>
      <c r="X10">
        <f>SUM(H10)</f>
        <v>0</v>
      </c>
      <c r="AB10">
        <f>SUM(H10)</f>
        <v>0</v>
      </c>
      <c r="AC10">
        <f>SUM(H10)</f>
        <v>0</v>
      </c>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9"/>
      <c r="BG10" s="59"/>
      <c r="BH10" s="59"/>
      <c r="BI10" s="59"/>
      <c r="BJ10" s="59"/>
      <c r="BK10" s="59"/>
      <c r="BL10" s="59"/>
      <c r="BM10" s="59"/>
      <c r="BN10" s="59"/>
    </row>
    <row r="11" spans="1:66" ht="15.75">
      <c r="A11" s="12">
        <v>8</v>
      </c>
      <c r="B11" s="19" t="s">
        <v>80</v>
      </c>
      <c r="C11" s="8"/>
      <c r="D11" s="8"/>
      <c r="E11" s="8"/>
      <c r="F11" s="8"/>
      <c r="G11" s="8"/>
      <c r="H11" s="51">
        <f t="shared" si="0"/>
        <v>0</v>
      </c>
      <c r="K11">
        <f t="shared" si="4"/>
        <v>0</v>
      </c>
      <c r="L11">
        <f t="shared" si="2"/>
        <v>0</v>
      </c>
      <c r="P11">
        <f t="shared" ref="P11:P21" si="5">SUM(H11)</f>
        <v>0</v>
      </c>
      <c r="T11">
        <f t="shared" si="1"/>
        <v>0</v>
      </c>
      <c r="U11">
        <f t="shared" ref="U11:U20" si="6">SUM(H11)</f>
        <v>0</v>
      </c>
      <c r="W11">
        <f t="shared" si="3"/>
        <v>0</v>
      </c>
      <c r="AA11">
        <f>SUM(H11)</f>
        <v>0</v>
      </c>
      <c r="AB11">
        <f>SUM(H11)</f>
        <v>0</v>
      </c>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9"/>
      <c r="BG11" s="59"/>
      <c r="BH11" s="59"/>
      <c r="BI11" s="59"/>
      <c r="BJ11" s="59"/>
      <c r="BK11" s="59"/>
      <c r="BL11" s="59"/>
      <c r="BM11" s="59"/>
      <c r="BN11" s="59"/>
    </row>
    <row r="12" spans="1:66" ht="15.75">
      <c r="A12" s="12">
        <v>9</v>
      </c>
      <c r="B12" s="19" t="s">
        <v>81</v>
      </c>
      <c r="C12" s="8"/>
      <c r="D12" s="8"/>
      <c r="E12" s="8"/>
      <c r="F12" s="8"/>
      <c r="G12" s="8"/>
      <c r="H12" s="51">
        <f t="shared" si="0"/>
        <v>0</v>
      </c>
      <c r="J12">
        <f>SUM(H12)</f>
        <v>0</v>
      </c>
      <c r="K12">
        <f t="shared" si="4"/>
        <v>0</v>
      </c>
      <c r="L12">
        <f t="shared" si="2"/>
        <v>0</v>
      </c>
      <c r="P12">
        <f t="shared" si="5"/>
        <v>0</v>
      </c>
      <c r="S12">
        <f>SUM(H12)</f>
        <v>0</v>
      </c>
      <c r="T12">
        <f t="shared" si="1"/>
        <v>0</v>
      </c>
      <c r="U12">
        <f t="shared" si="6"/>
        <v>0</v>
      </c>
      <c r="W12">
        <f t="shared" si="3"/>
        <v>0</v>
      </c>
      <c r="AA12">
        <f>SUM(H12)</f>
        <v>0</v>
      </c>
      <c r="AB12">
        <f>SUM(H12)</f>
        <v>0</v>
      </c>
      <c r="AF12" s="55"/>
      <c r="AG12" s="55"/>
      <c r="AH12" s="55"/>
      <c r="AI12" s="55"/>
      <c r="AJ12" s="55"/>
      <c r="AK12" s="55"/>
      <c r="AL12" s="55"/>
      <c r="AM12" s="55"/>
      <c r="AN12" s="55"/>
      <c r="AO12" s="55"/>
      <c r="AP12" s="55"/>
      <c r="AQ12" s="55"/>
      <c r="AR12" s="55"/>
      <c r="AS12" s="55"/>
      <c r="AT12" s="55"/>
      <c r="AU12" s="55"/>
      <c r="AV12" s="55"/>
      <c r="AW12" s="55"/>
      <c r="AX12" s="55"/>
      <c r="AY12" s="55"/>
      <c r="AZ12" s="55"/>
      <c r="BA12" s="55"/>
      <c r="BB12" s="55"/>
      <c r="BC12" s="55"/>
      <c r="BD12" s="55"/>
      <c r="BE12" s="55"/>
      <c r="BF12" s="59"/>
      <c r="BG12" s="59"/>
      <c r="BH12" s="59"/>
      <c r="BI12" s="59"/>
      <c r="BJ12" s="59"/>
      <c r="BK12" s="59"/>
      <c r="BL12" s="59"/>
      <c r="BM12" s="59"/>
      <c r="BN12" s="59"/>
    </row>
    <row r="13" spans="1:66" ht="15.75">
      <c r="A13" s="12">
        <v>10</v>
      </c>
      <c r="B13" s="19" t="s">
        <v>82</v>
      </c>
      <c r="C13" s="8"/>
      <c r="D13" s="8"/>
      <c r="E13" s="8"/>
      <c r="F13" s="8"/>
      <c r="G13" s="8"/>
      <c r="H13" s="51">
        <f t="shared" si="0"/>
        <v>0</v>
      </c>
      <c r="J13">
        <f>SUM(H13)</f>
        <v>0</v>
      </c>
      <c r="K13">
        <f t="shared" si="4"/>
        <v>0</v>
      </c>
      <c r="L13">
        <f t="shared" si="2"/>
        <v>0</v>
      </c>
      <c r="P13">
        <f t="shared" si="5"/>
        <v>0</v>
      </c>
      <c r="T13">
        <f t="shared" si="1"/>
        <v>0</v>
      </c>
      <c r="U13">
        <f t="shared" si="6"/>
        <v>0</v>
      </c>
      <c r="W13">
        <f t="shared" si="3"/>
        <v>0</v>
      </c>
      <c r="AB13">
        <f>SUM(H13)</f>
        <v>0</v>
      </c>
      <c r="AF13" s="55"/>
      <c r="AG13" s="55"/>
      <c r="AH13" s="55"/>
      <c r="AI13" s="55"/>
      <c r="AJ13" s="55"/>
      <c r="AK13" s="55"/>
      <c r="AL13" s="55"/>
      <c r="AM13" s="55"/>
      <c r="AN13" s="55"/>
      <c r="AO13" s="55"/>
      <c r="AP13" s="55"/>
      <c r="AQ13" s="55"/>
      <c r="AR13" s="55"/>
      <c r="AS13" s="55"/>
      <c r="AT13" s="55"/>
      <c r="AU13" s="55"/>
      <c r="AV13" s="55"/>
      <c r="AW13" s="55"/>
      <c r="AX13" s="55"/>
      <c r="AY13" s="55"/>
      <c r="AZ13" s="55"/>
      <c r="BA13" s="55"/>
      <c r="BB13" s="55"/>
      <c r="BC13" s="55"/>
      <c r="BD13" s="55"/>
      <c r="BE13" s="55"/>
      <c r="BF13" s="59"/>
      <c r="BG13" s="59"/>
      <c r="BH13" s="59"/>
      <c r="BI13" s="59"/>
      <c r="BJ13" s="59"/>
      <c r="BK13" s="59"/>
      <c r="BL13" s="59"/>
      <c r="BM13" s="59"/>
      <c r="BN13" s="59"/>
    </row>
    <row r="14" spans="1:66" ht="15.75">
      <c r="A14" s="12">
        <v>11</v>
      </c>
      <c r="B14" s="19" t="s">
        <v>83</v>
      </c>
      <c r="C14" s="8"/>
      <c r="D14" s="8"/>
      <c r="E14" s="8"/>
      <c r="F14" s="8"/>
      <c r="G14" s="8"/>
      <c r="H14" s="51">
        <f t="shared" si="0"/>
        <v>0</v>
      </c>
      <c r="K14">
        <f t="shared" si="4"/>
        <v>0</v>
      </c>
      <c r="L14">
        <f t="shared" si="2"/>
        <v>0</v>
      </c>
      <c r="P14">
        <f t="shared" si="5"/>
        <v>0</v>
      </c>
      <c r="U14">
        <f t="shared" si="6"/>
        <v>0</v>
      </c>
      <c r="W14">
        <f t="shared" si="3"/>
        <v>0</v>
      </c>
      <c r="AA14">
        <f>SUM(H14)</f>
        <v>0</v>
      </c>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9"/>
      <c r="BG14" s="59"/>
      <c r="BH14" s="59"/>
      <c r="BI14" s="59"/>
      <c r="BJ14" s="59"/>
      <c r="BK14" s="59"/>
      <c r="BL14" s="59"/>
      <c r="BM14" s="59"/>
      <c r="BN14" s="59"/>
    </row>
    <row r="15" spans="1:66" ht="15.75">
      <c r="A15" s="12">
        <v>12</v>
      </c>
      <c r="B15" s="19" t="s">
        <v>84</v>
      </c>
      <c r="C15" s="8"/>
      <c r="D15" s="8"/>
      <c r="E15" s="8"/>
      <c r="F15" s="8"/>
      <c r="G15" s="8"/>
      <c r="H15" s="51">
        <f t="shared" si="0"/>
        <v>0</v>
      </c>
      <c r="K15">
        <f t="shared" si="4"/>
        <v>0</v>
      </c>
      <c r="L15">
        <f t="shared" si="2"/>
        <v>0</v>
      </c>
      <c r="P15">
        <f t="shared" si="5"/>
        <v>0</v>
      </c>
      <c r="S15">
        <f>SUM(H15)</f>
        <v>0</v>
      </c>
      <c r="T15">
        <f t="shared" ref="T15:T21" si="7">SUM(H15)</f>
        <v>0</v>
      </c>
      <c r="U15">
        <f t="shared" si="6"/>
        <v>0</v>
      </c>
      <c r="W15">
        <f t="shared" si="3"/>
        <v>0</v>
      </c>
      <c r="AB15">
        <f>SUM(H15)</f>
        <v>0</v>
      </c>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row>
    <row r="16" spans="1:66" ht="15.75">
      <c r="A16" s="12">
        <v>13</v>
      </c>
      <c r="B16" s="19" t="s">
        <v>85</v>
      </c>
      <c r="C16" s="8"/>
      <c r="D16" s="8"/>
      <c r="E16" s="8"/>
      <c r="F16" s="8"/>
      <c r="G16" s="8"/>
      <c r="H16" s="51">
        <f t="shared" si="0"/>
        <v>0</v>
      </c>
      <c r="J16">
        <f t="shared" ref="J16:J21" si="8">SUM(H16)</f>
        <v>0</v>
      </c>
      <c r="K16">
        <f t="shared" si="4"/>
        <v>0</v>
      </c>
      <c r="L16">
        <f t="shared" si="2"/>
        <v>0</v>
      </c>
      <c r="O16">
        <f>SUM(H16)</f>
        <v>0</v>
      </c>
      <c r="P16">
        <f t="shared" si="5"/>
        <v>0</v>
      </c>
      <c r="S16">
        <f>SUM(H16)</f>
        <v>0</v>
      </c>
      <c r="T16">
        <f t="shared" si="7"/>
        <v>0</v>
      </c>
      <c r="U16">
        <f t="shared" si="6"/>
        <v>0</v>
      </c>
      <c r="V16">
        <f t="shared" ref="V16:V21" si="9">SUM(H16)</f>
        <v>0</v>
      </c>
      <c r="W16">
        <f t="shared" si="3"/>
        <v>0</v>
      </c>
      <c r="AC16">
        <f>SUM(H16)</f>
        <v>0</v>
      </c>
      <c r="AD16">
        <f>SUM(H16)</f>
        <v>0</v>
      </c>
      <c r="AF16" s="55"/>
      <c r="AG16" s="55"/>
      <c r="AH16" s="55"/>
      <c r="AI16" s="55"/>
      <c r="AJ16" s="55"/>
      <c r="AK16" s="55"/>
      <c r="AL16" s="55"/>
      <c r="AM16" s="55"/>
      <c r="AN16" s="55"/>
      <c r="AO16" s="55"/>
      <c r="AP16" s="55"/>
      <c r="AQ16" s="55"/>
      <c r="AR16" s="55"/>
      <c r="AS16" s="55"/>
      <c r="AT16" s="55"/>
      <c r="AU16" s="55"/>
      <c r="AV16" s="55"/>
      <c r="AW16" s="55"/>
      <c r="AX16" s="55"/>
      <c r="AY16" s="55"/>
      <c r="AZ16" s="55"/>
      <c r="BA16" s="55"/>
      <c r="BB16" s="55"/>
      <c r="BC16" s="55"/>
      <c r="BD16" s="55"/>
      <c r="BE16" s="55"/>
    </row>
    <row r="17" spans="1:57" ht="15.75">
      <c r="A17" s="12">
        <v>14</v>
      </c>
      <c r="B17" s="19" t="s">
        <v>86</v>
      </c>
      <c r="C17" s="8"/>
      <c r="D17" s="8"/>
      <c r="E17" s="8"/>
      <c r="F17" s="8"/>
      <c r="G17" s="8"/>
      <c r="H17" s="51">
        <f t="shared" si="0"/>
        <v>0</v>
      </c>
      <c r="J17">
        <f t="shared" si="8"/>
        <v>0</v>
      </c>
      <c r="L17">
        <f t="shared" si="2"/>
        <v>0</v>
      </c>
      <c r="M17">
        <f>SUM(H17)</f>
        <v>0</v>
      </c>
      <c r="O17">
        <f>SUM(H17)</f>
        <v>0</v>
      </c>
      <c r="P17">
        <f t="shared" si="5"/>
        <v>0</v>
      </c>
      <c r="Q17">
        <f>SUM(H17)</f>
        <v>0</v>
      </c>
      <c r="T17">
        <f t="shared" si="7"/>
        <v>0</v>
      </c>
      <c r="U17">
        <f t="shared" si="6"/>
        <v>0</v>
      </c>
      <c r="V17">
        <f t="shared" si="9"/>
        <v>0</v>
      </c>
      <c r="W17">
        <f t="shared" si="3"/>
        <v>0</v>
      </c>
      <c r="X17">
        <f>SUM(H17)</f>
        <v>0</v>
      </c>
      <c r="AC17">
        <f>SUM(H17)</f>
        <v>0</v>
      </c>
      <c r="AD17">
        <f>SUM(H17)</f>
        <v>0</v>
      </c>
      <c r="AF17" s="55"/>
      <c r="AG17" s="55"/>
      <c r="AH17" s="55"/>
      <c r="AI17" s="55"/>
      <c r="AJ17" s="55"/>
      <c r="AK17" s="55"/>
      <c r="AL17" s="55"/>
      <c r="AM17" s="55"/>
      <c r="AN17" s="55"/>
      <c r="AO17" s="55"/>
      <c r="AP17" s="55"/>
      <c r="AQ17" s="55"/>
      <c r="AR17" s="55"/>
      <c r="AS17" s="55"/>
      <c r="AT17" s="55"/>
      <c r="AU17" s="55"/>
      <c r="AV17" s="55"/>
      <c r="AW17" s="55"/>
      <c r="AX17" s="55"/>
      <c r="AY17" s="55"/>
      <c r="AZ17" s="55"/>
      <c r="BA17" s="55"/>
      <c r="BB17" s="55"/>
      <c r="BC17" s="55"/>
      <c r="BD17" s="55"/>
      <c r="BE17" s="55"/>
    </row>
    <row r="18" spans="1:57" ht="15.75">
      <c r="A18" s="12">
        <v>15</v>
      </c>
      <c r="B18" s="19" t="s">
        <v>87</v>
      </c>
      <c r="C18" s="8"/>
      <c r="D18" s="8"/>
      <c r="E18" s="8"/>
      <c r="F18" s="8"/>
      <c r="G18" s="8"/>
      <c r="H18" s="51">
        <f t="shared" si="0"/>
        <v>0</v>
      </c>
      <c r="J18">
        <f t="shared" si="8"/>
        <v>0</v>
      </c>
      <c r="M18">
        <f>SUM(H18)</f>
        <v>0</v>
      </c>
      <c r="N18">
        <f>SUM(H18)</f>
        <v>0</v>
      </c>
      <c r="O18">
        <f>SUM(H18)</f>
        <v>0</v>
      </c>
      <c r="P18">
        <f t="shared" si="5"/>
        <v>0</v>
      </c>
      <c r="Q18">
        <f>SUM(H18)</f>
        <v>0</v>
      </c>
      <c r="R18">
        <f>SUM(H18)</f>
        <v>0</v>
      </c>
      <c r="T18">
        <f t="shared" si="7"/>
        <v>0</v>
      </c>
      <c r="U18">
        <f t="shared" si="6"/>
        <v>0</v>
      </c>
      <c r="V18">
        <f t="shared" si="9"/>
        <v>0</v>
      </c>
      <c r="W18">
        <f t="shared" si="3"/>
        <v>0</v>
      </c>
      <c r="X18">
        <f>SUM(H18)</f>
        <v>0</v>
      </c>
      <c r="AB18">
        <f>SUM(H18)</f>
        <v>0</v>
      </c>
      <c r="AF18" s="55"/>
      <c r="AG18" s="55"/>
      <c r="AH18" s="55"/>
      <c r="AI18" s="55"/>
      <c r="AJ18" s="55"/>
      <c r="AK18" s="55"/>
      <c r="AL18" s="55"/>
      <c r="AM18" s="55"/>
      <c r="AN18" s="55"/>
      <c r="AO18" s="55"/>
      <c r="AP18" s="55"/>
      <c r="AQ18" s="55"/>
      <c r="AR18" s="55"/>
      <c r="AS18" s="55"/>
      <c r="AT18" s="55"/>
      <c r="AU18" s="55"/>
      <c r="AV18" s="55"/>
      <c r="AW18" s="55"/>
      <c r="AX18" s="55"/>
      <c r="AY18" s="55"/>
      <c r="AZ18" s="55"/>
      <c r="BA18" s="55"/>
      <c r="BB18" s="55"/>
      <c r="BC18" s="55"/>
      <c r="BD18" s="55"/>
      <c r="BE18" s="55"/>
    </row>
    <row r="19" spans="1:57" ht="15.75">
      <c r="A19" s="12">
        <v>16</v>
      </c>
      <c r="B19" s="19" t="s">
        <v>88</v>
      </c>
      <c r="C19" s="8"/>
      <c r="D19" s="8"/>
      <c r="E19" s="8"/>
      <c r="F19" s="8"/>
      <c r="G19" s="8"/>
      <c r="H19" s="51">
        <f t="shared" si="0"/>
        <v>0</v>
      </c>
      <c r="J19">
        <f t="shared" si="8"/>
        <v>0</v>
      </c>
      <c r="K19">
        <f>SUM(H19)</f>
        <v>0</v>
      </c>
      <c r="L19">
        <f>SUM(H19)</f>
        <v>0</v>
      </c>
      <c r="P19">
        <f t="shared" si="5"/>
        <v>0</v>
      </c>
      <c r="Q19">
        <f>SUM(H19)</f>
        <v>0</v>
      </c>
      <c r="R19">
        <f>SUM(H19)</f>
        <v>0</v>
      </c>
      <c r="S19">
        <f>SUM(H19)</f>
        <v>0</v>
      </c>
      <c r="T19">
        <f t="shared" si="7"/>
        <v>0</v>
      </c>
      <c r="U19">
        <f t="shared" si="6"/>
        <v>0</v>
      </c>
      <c r="V19">
        <f t="shared" si="9"/>
        <v>0</v>
      </c>
      <c r="W19">
        <f t="shared" si="3"/>
        <v>0</v>
      </c>
      <c r="X19">
        <f>SUM(H19)</f>
        <v>0</v>
      </c>
      <c r="AA19">
        <f>SUM(H19)</f>
        <v>0</v>
      </c>
      <c r="AB19">
        <f>SUM(H19)</f>
        <v>0</v>
      </c>
      <c r="AC19">
        <f>SUM(H19)</f>
        <v>0</v>
      </c>
      <c r="AD19">
        <f>SUM(H19)</f>
        <v>0</v>
      </c>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row>
    <row r="20" spans="1:57" ht="15.75">
      <c r="A20" s="12">
        <v>17</v>
      </c>
      <c r="B20" s="19" t="s">
        <v>89</v>
      </c>
      <c r="C20" s="8"/>
      <c r="D20" s="8"/>
      <c r="E20" s="8"/>
      <c r="F20" s="8"/>
      <c r="G20" s="8"/>
      <c r="H20" s="51">
        <f t="shared" si="0"/>
        <v>0</v>
      </c>
      <c r="J20">
        <f t="shared" si="8"/>
        <v>0</v>
      </c>
      <c r="K20">
        <f>SUM(H20)</f>
        <v>0</v>
      </c>
      <c r="L20">
        <f>SUM(H20)</f>
        <v>0</v>
      </c>
      <c r="M20">
        <f>SUM(H20)</f>
        <v>0</v>
      </c>
      <c r="O20">
        <f>SUM(H20)</f>
        <v>0</v>
      </c>
      <c r="P20">
        <f t="shared" si="5"/>
        <v>0</v>
      </c>
      <c r="Q20">
        <f>SUM(H20)</f>
        <v>0</v>
      </c>
      <c r="S20">
        <f>SUM(H20)</f>
        <v>0</v>
      </c>
      <c r="T20">
        <f t="shared" si="7"/>
        <v>0</v>
      </c>
      <c r="U20">
        <f t="shared" si="6"/>
        <v>0</v>
      </c>
      <c r="V20">
        <f t="shared" si="9"/>
        <v>0</v>
      </c>
      <c r="W20">
        <f t="shared" si="3"/>
        <v>0</v>
      </c>
      <c r="X20">
        <f>SUM(H20)</f>
        <v>0</v>
      </c>
      <c r="AA20">
        <f>SUM(H20)</f>
        <v>0</v>
      </c>
      <c r="AB20">
        <f>SUM(H20)</f>
        <v>0</v>
      </c>
      <c r="AC20">
        <f>SUM(H20)</f>
        <v>0</v>
      </c>
      <c r="AD20">
        <f>SUM(H20)</f>
        <v>0</v>
      </c>
      <c r="AF20" s="55"/>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row>
    <row r="21" spans="1:57" ht="15.75">
      <c r="A21" s="12">
        <v>18</v>
      </c>
      <c r="B21" s="19" t="s">
        <v>90</v>
      </c>
      <c r="C21" s="8"/>
      <c r="D21" s="8"/>
      <c r="E21" s="8"/>
      <c r="F21" s="8"/>
      <c r="G21" s="8"/>
      <c r="H21" s="51">
        <f t="shared" si="0"/>
        <v>0</v>
      </c>
      <c r="J21">
        <f t="shared" si="8"/>
        <v>0</v>
      </c>
      <c r="K21">
        <f>SUM(H21)</f>
        <v>0</v>
      </c>
      <c r="L21">
        <f>SUM(H21)</f>
        <v>0</v>
      </c>
      <c r="N21">
        <f>SUM(H21)</f>
        <v>0</v>
      </c>
      <c r="O21">
        <f>SUM(H21)</f>
        <v>0</v>
      </c>
      <c r="P21">
        <f t="shared" si="5"/>
        <v>0</v>
      </c>
      <c r="Q21">
        <f>SUM(H21)</f>
        <v>0</v>
      </c>
      <c r="S21">
        <f>SUM(H21)</f>
        <v>0</v>
      </c>
      <c r="T21">
        <f t="shared" si="7"/>
        <v>0</v>
      </c>
      <c r="V21">
        <f t="shared" si="9"/>
        <v>0</v>
      </c>
      <c r="W21">
        <f t="shared" si="3"/>
        <v>0</v>
      </c>
      <c r="AB21">
        <f>SUM(H21)</f>
        <v>0</v>
      </c>
      <c r="AC21">
        <f>SUM(H21)</f>
        <v>0</v>
      </c>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row>
    <row r="22" spans="1:57" ht="15.75">
      <c r="A22" s="12">
        <v>19</v>
      </c>
      <c r="B22" s="19" t="s">
        <v>91</v>
      </c>
      <c r="C22" s="8"/>
      <c r="D22" s="8"/>
      <c r="E22" s="8"/>
      <c r="F22" s="8"/>
      <c r="G22" s="8"/>
      <c r="H22" s="51">
        <f t="shared" si="0"/>
        <v>0</v>
      </c>
      <c r="J22">
        <f>SUM(H21)</f>
        <v>0</v>
      </c>
      <c r="L22">
        <f>SUM(H21)</f>
        <v>0</v>
      </c>
      <c r="M22">
        <f>SUM(H21)</f>
        <v>0</v>
      </c>
      <c r="N22">
        <f>SUM(H21)</f>
        <v>0</v>
      </c>
      <c r="P22">
        <f>SUM(H21)</f>
        <v>0</v>
      </c>
      <c r="T22">
        <f>SUM(H21)</f>
        <v>0</v>
      </c>
      <c r="V22">
        <f>SUM(H21)</f>
        <v>0</v>
      </c>
      <c r="W22">
        <f>SUM(H21)</f>
        <v>0</v>
      </c>
      <c r="X22">
        <f>SUM(H21)</f>
        <v>0</v>
      </c>
      <c r="AC22">
        <f>SUM(H21)</f>
        <v>0</v>
      </c>
      <c r="AD22">
        <f>SUM(H21)</f>
        <v>0</v>
      </c>
      <c r="AF22" s="55"/>
      <c r="AG22" s="55"/>
      <c r="AH22" s="55"/>
      <c r="AI22" s="55"/>
      <c r="AJ22" s="55"/>
      <c r="AK22" s="55"/>
      <c r="AL22" s="55"/>
      <c r="AM22" s="55"/>
      <c r="AN22" s="55"/>
      <c r="AO22" s="55"/>
      <c r="AP22" s="55"/>
      <c r="AQ22" s="55"/>
      <c r="AR22" s="55"/>
      <c r="AS22" s="55"/>
      <c r="AT22" s="55"/>
      <c r="AU22" s="55"/>
      <c r="AV22" s="55"/>
      <c r="AW22" s="55"/>
      <c r="AX22" s="55"/>
      <c r="AY22" s="55"/>
      <c r="AZ22" s="55"/>
      <c r="BA22" s="55"/>
      <c r="BB22" s="55"/>
      <c r="BC22" s="55"/>
      <c r="BD22" s="55"/>
      <c r="BE22" s="55"/>
    </row>
    <row r="23" spans="1:57" ht="15.75">
      <c r="A23" s="12">
        <v>20</v>
      </c>
      <c r="B23" s="19" t="s">
        <v>166</v>
      </c>
      <c r="C23" s="8"/>
      <c r="D23" s="8"/>
      <c r="E23" s="8"/>
      <c r="F23" s="8"/>
      <c r="G23" s="8"/>
      <c r="H23" s="51">
        <f t="shared" si="0"/>
        <v>0</v>
      </c>
      <c r="J23">
        <f>SUM(H22)</f>
        <v>0</v>
      </c>
      <c r="K23">
        <f>SUM(H22)</f>
        <v>0</v>
      </c>
      <c r="L23">
        <f>SUM(H22)</f>
        <v>0</v>
      </c>
      <c r="O23">
        <f>SUM(H22)</f>
        <v>0</v>
      </c>
      <c r="P23">
        <f>SUM(H22)</f>
        <v>0</v>
      </c>
      <c r="Q23">
        <f>SUM(H22)</f>
        <v>0</v>
      </c>
      <c r="T23">
        <f>SUM(H22)</f>
        <v>0</v>
      </c>
      <c r="V23">
        <f>SUM(H22)</f>
        <v>0</v>
      </c>
      <c r="W23">
        <f>SUM(H22)</f>
        <v>0</v>
      </c>
      <c r="AC23">
        <f>SUM(H22)</f>
        <v>0</v>
      </c>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row>
    <row r="24" spans="1:57" ht="15.75">
      <c r="A24" s="12" t="s">
        <v>92</v>
      </c>
      <c r="B24" s="19"/>
      <c r="C24" s="8"/>
      <c r="D24" s="8"/>
      <c r="E24" s="8"/>
      <c r="F24" s="8"/>
      <c r="G24" s="8"/>
      <c r="H24" s="51"/>
      <c r="J24">
        <f>SUM(J4:J20)</f>
        <v>0</v>
      </c>
      <c r="K24">
        <f t="shared" ref="K24:AD24" si="10">SUM(K4:K20)</f>
        <v>0</v>
      </c>
      <c r="L24">
        <f t="shared" si="10"/>
        <v>0</v>
      </c>
      <c r="M24">
        <f t="shared" si="10"/>
        <v>0</v>
      </c>
      <c r="N24">
        <f t="shared" si="10"/>
        <v>0</v>
      </c>
      <c r="O24">
        <f t="shared" si="10"/>
        <v>0</v>
      </c>
      <c r="P24">
        <f t="shared" si="10"/>
        <v>0</v>
      </c>
      <c r="Q24">
        <f t="shared" si="10"/>
        <v>0</v>
      </c>
      <c r="R24">
        <f t="shared" si="10"/>
        <v>0</v>
      </c>
      <c r="S24">
        <f t="shared" si="10"/>
        <v>0</v>
      </c>
      <c r="T24">
        <f t="shared" si="10"/>
        <v>0</v>
      </c>
      <c r="U24">
        <f t="shared" si="10"/>
        <v>0</v>
      </c>
      <c r="V24">
        <f t="shared" si="10"/>
        <v>0</v>
      </c>
      <c r="W24">
        <f t="shared" si="10"/>
        <v>0</v>
      </c>
      <c r="X24">
        <f t="shared" si="10"/>
        <v>0</v>
      </c>
      <c r="Y24">
        <f t="shared" si="10"/>
        <v>0</v>
      </c>
      <c r="Z24">
        <f t="shared" si="10"/>
        <v>0</v>
      </c>
      <c r="AA24">
        <f t="shared" si="10"/>
        <v>0</v>
      </c>
      <c r="AB24">
        <f t="shared" si="10"/>
        <v>0</v>
      </c>
      <c r="AC24">
        <f t="shared" si="10"/>
        <v>0</v>
      </c>
      <c r="AD24">
        <f t="shared" si="10"/>
        <v>0</v>
      </c>
      <c r="AF24" s="55"/>
      <c r="AG24" s="55"/>
      <c r="AH24" s="55"/>
      <c r="AI24" s="55"/>
      <c r="AJ24" s="55"/>
      <c r="AK24" s="55"/>
      <c r="AL24" s="55"/>
      <c r="AM24" s="55"/>
      <c r="AN24" s="55"/>
      <c r="AO24" s="55"/>
      <c r="AP24" s="55"/>
      <c r="AQ24" s="55"/>
      <c r="AR24" s="55"/>
      <c r="AS24" s="55"/>
      <c r="AT24" s="55"/>
      <c r="AU24" s="55"/>
      <c r="AV24" s="55"/>
      <c r="AW24" s="55"/>
      <c r="AX24" s="55"/>
      <c r="AY24" s="55"/>
      <c r="AZ24" s="55"/>
      <c r="BA24" s="55"/>
      <c r="BB24" s="55"/>
      <c r="BC24" s="55"/>
      <c r="BD24" s="55"/>
      <c r="BE24" s="55"/>
    </row>
    <row r="25" spans="1:57" ht="15.75">
      <c r="A25" s="13"/>
      <c r="B25" s="22" t="s">
        <v>93</v>
      </c>
      <c r="C25" s="6"/>
      <c r="D25" s="6"/>
      <c r="E25" s="6"/>
      <c r="F25" s="6"/>
      <c r="G25" s="6"/>
      <c r="H25" s="51"/>
      <c r="AF25" s="55"/>
      <c r="AG25" s="55"/>
      <c r="AH25" s="55"/>
      <c r="AI25" s="55"/>
      <c r="AJ25" s="55"/>
      <c r="AK25" s="55"/>
      <c r="AL25" s="55"/>
      <c r="AM25" s="55"/>
      <c r="AN25" s="55"/>
      <c r="AO25" s="55"/>
      <c r="AP25" s="55"/>
      <c r="AQ25" s="55"/>
      <c r="AR25" s="55"/>
      <c r="AS25" s="55"/>
      <c r="AT25" s="55"/>
      <c r="AU25" s="55"/>
      <c r="AV25" s="55"/>
      <c r="AW25" s="55"/>
      <c r="AX25" s="55"/>
      <c r="AY25" s="55"/>
      <c r="AZ25" s="55"/>
      <c r="BA25" s="55"/>
      <c r="BB25" s="55"/>
      <c r="BC25" s="55"/>
      <c r="BD25" s="55"/>
      <c r="BE25" s="55"/>
    </row>
    <row r="26" spans="1:57" ht="15.75">
      <c r="A26" s="13"/>
      <c r="B26" s="22" t="s">
        <v>94</v>
      </c>
      <c r="C26" s="6"/>
      <c r="D26" s="6"/>
      <c r="E26" s="6"/>
      <c r="F26" s="6"/>
      <c r="G26" s="6"/>
      <c r="H26" s="51"/>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row>
    <row r="27" spans="1:57" ht="15.75">
      <c r="A27" s="12">
        <v>1</v>
      </c>
      <c r="B27" s="19" t="s">
        <v>167</v>
      </c>
      <c r="C27" s="8"/>
      <c r="D27" s="8"/>
      <c r="E27" s="8"/>
      <c r="F27" s="8"/>
      <c r="G27" s="8"/>
      <c r="H27" s="51">
        <f t="shared" si="0"/>
        <v>0</v>
      </c>
      <c r="K27">
        <f t="shared" ref="K27:K33" si="11">SUM(H27)</f>
        <v>0</v>
      </c>
      <c r="L27">
        <f>SUM(H27)</f>
        <v>0</v>
      </c>
      <c r="P27">
        <f t="shared" ref="P27:P33" si="12">SUM(H27)</f>
        <v>0</v>
      </c>
      <c r="R27">
        <f>SUM(H27)</f>
        <v>0</v>
      </c>
      <c r="S27">
        <f t="shared" ref="S27:S33" si="13">SUM(H27)</f>
        <v>0</v>
      </c>
      <c r="T27">
        <f>SUM(H27)</f>
        <v>0</v>
      </c>
      <c r="U27">
        <f>SUM(H27)</f>
        <v>0</v>
      </c>
      <c r="W27">
        <f>SUM(H27)</f>
        <v>0</v>
      </c>
      <c r="AA27">
        <f>SUM(H27)</f>
        <v>0</v>
      </c>
      <c r="AC27">
        <f>SUM(H27)</f>
        <v>0</v>
      </c>
      <c r="AF27" s="55"/>
      <c r="AG27" s="55" t="s">
        <v>183</v>
      </c>
      <c r="AH27" s="55"/>
      <c r="AI27" s="55"/>
      <c r="AJ27" s="55"/>
      <c r="AK27" s="55"/>
      <c r="AL27" s="55"/>
      <c r="AM27" s="55" t="s">
        <v>187</v>
      </c>
      <c r="AN27" s="55"/>
      <c r="AO27" s="55"/>
      <c r="AP27" s="55"/>
      <c r="AQ27" s="55"/>
      <c r="AR27" s="55"/>
      <c r="AS27" s="55" t="s">
        <v>193</v>
      </c>
      <c r="AT27" s="55"/>
      <c r="AU27" s="55"/>
      <c r="AV27" s="55"/>
      <c r="AW27" s="55"/>
      <c r="AX27" s="55"/>
      <c r="AY27" s="55" t="s">
        <v>205</v>
      </c>
      <c r="AZ27" s="55"/>
      <c r="BA27" s="55"/>
      <c r="BB27" s="55"/>
      <c r="BC27" s="55"/>
      <c r="BD27" s="55"/>
      <c r="BE27" s="55"/>
    </row>
    <row r="28" spans="1:57" ht="15.75">
      <c r="A28" s="12">
        <v>2</v>
      </c>
      <c r="B28" s="19" t="s">
        <v>168</v>
      </c>
      <c r="C28" s="8"/>
      <c r="D28" s="8"/>
      <c r="E28" s="8"/>
      <c r="F28" s="8"/>
      <c r="G28" s="8"/>
      <c r="H28" s="51">
        <f t="shared" si="0"/>
        <v>0</v>
      </c>
      <c r="J28">
        <f>SUM(H28)</f>
        <v>0</v>
      </c>
      <c r="K28">
        <f t="shared" si="11"/>
        <v>0</v>
      </c>
      <c r="M28">
        <f>SUM(H28)</f>
        <v>0</v>
      </c>
      <c r="N28">
        <f>SUM(H28)</f>
        <v>0</v>
      </c>
      <c r="P28">
        <f t="shared" si="12"/>
        <v>0</v>
      </c>
      <c r="S28">
        <f t="shared" si="13"/>
        <v>0</v>
      </c>
      <c r="U28">
        <f>SUM(H28)</f>
        <v>0</v>
      </c>
      <c r="V28">
        <f>SUM(H28)</f>
        <v>0</v>
      </c>
      <c r="W28">
        <f>SUM(H28)</f>
        <v>0</v>
      </c>
      <c r="X28">
        <f>SUM(H28)</f>
        <v>0</v>
      </c>
      <c r="AA28">
        <f>SUM(H28)</f>
        <v>0</v>
      </c>
      <c r="AB28">
        <f t="shared" ref="AB28:AB33" si="14">SUM(H28)</f>
        <v>0</v>
      </c>
      <c r="AF28" s="55"/>
      <c r="AG28" s="55" t="s">
        <v>162</v>
      </c>
      <c r="AH28" s="55" t="s">
        <v>163</v>
      </c>
      <c r="AI28" s="55" t="s">
        <v>164</v>
      </c>
      <c r="AJ28" s="55" t="s">
        <v>165</v>
      </c>
      <c r="AK28" s="55"/>
      <c r="AL28" s="55"/>
      <c r="AM28" s="55" t="s">
        <v>156</v>
      </c>
      <c r="AN28" s="55" t="s">
        <v>157</v>
      </c>
      <c r="AO28" s="55" t="s">
        <v>158</v>
      </c>
      <c r="AP28" s="55" t="s">
        <v>159</v>
      </c>
      <c r="AQ28" s="55"/>
      <c r="AR28" s="55"/>
      <c r="AS28" s="55" t="s">
        <v>191</v>
      </c>
      <c r="AT28" s="55" t="s">
        <v>154</v>
      </c>
      <c r="AU28" s="55" t="s">
        <v>192</v>
      </c>
      <c r="AV28" s="55"/>
      <c r="AW28" s="55"/>
      <c r="AX28" s="55"/>
      <c r="AY28" s="55" t="s">
        <v>197</v>
      </c>
      <c r="AZ28" s="55" t="s">
        <v>198</v>
      </c>
      <c r="BA28" s="55" t="s">
        <v>199</v>
      </c>
      <c r="BB28" s="55" t="s">
        <v>200</v>
      </c>
      <c r="BC28" s="55" t="s">
        <v>201</v>
      </c>
      <c r="BD28" s="55" t="s">
        <v>202</v>
      </c>
      <c r="BE28" s="55"/>
    </row>
    <row r="29" spans="1:57" ht="15.75">
      <c r="A29" s="12">
        <v>3</v>
      </c>
      <c r="B29" s="19" t="s">
        <v>95</v>
      </c>
      <c r="C29" s="8"/>
      <c r="D29" s="8"/>
      <c r="E29" s="8"/>
      <c r="F29" s="8"/>
      <c r="G29" s="8"/>
      <c r="H29" s="51">
        <f t="shared" si="0"/>
        <v>0</v>
      </c>
      <c r="K29">
        <f t="shared" si="11"/>
        <v>0</v>
      </c>
      <c r="L29">
        <f t="shared" ref="L29:L43" si="15">SUM(H29)</f>
        <v>0</v>
      </c>
      <c r="M29">
        <f>SUM(H29)</f>
        <v>0</v>
      </c>
      <c r="N29">
        <f>SUM(H29)</f>
        <v>0</v>
      </c>
      <c r="O29">
        <f>SUM(H29)</f>
        <v>0</v>
      </c>
      <c r="P29">
        <f t="shared" si="12"/>
        <v>0</v>
      </c>
      <c r="Q29">
        <f>SUM(H29)</f>
        <v>0</v>
      </c>
      <c r="R29">
        <f>SUM(H29)</f>
        <v>0</v>
      </c>
      <c r="S29">
        <f t="shared" si="13"/>
        <v>0</v>
      </c>
      <c r="U29">
        <f>SUM(H29)</f>
        <v>0</v>
      </c>
      <c r="V29">
        <f>SUM(H29)</f>
        <v>0</v>
      </c>
      <c r="AA29">
        <f>SUM(H29)</f>
        <v>0</v>
      </c>
      <c r="AB29">
        <f t="shared" si="14"/>
        <v>0</v>
      </c>
      <c r="AF29" s="55"/>
      <c r="AG29" s="56">
        <f>SUM(AA47/12)*20</f>
        <v>0</v>
      </c>
      <c r="AH29" s="56">
        <f>SUM(AB47/18)*20</f>
        <v>0</v>
      </c>
      <c r="AI29" s="56">
        <f>SUM(AC47/13)*20</f>
        <v>0</v>
      </c>
      <c r="AJ29" s="56">
        <f>SUM(AD47/3)*20</f>
        <v>0</v>
      </c>
      <c r="AK29" s="55"/>
      <c r="AL29" s="55"/>
      <c r="AM29" s="56">
        <f>SUM(U47/12)*20</f>
        <v>0</v>
      </c>
      <c r="AN29" s="56">
        <f>SUM(V47/10)*20</f>
        <v>0</v>
      </c>
      <c r="AO29" s="56">
        <f>SUM(W47/17)*20</f>
        <v>0</v>
      </c>
      <c r="AP29" s="56">
        <f>SUM(X47/5)*20</f>
        <v>0</v>
      </c>
      <c r="AQ29" s="55"/>
      <c r="AR29" s="55"/>
      <c r="AS29" s="56">
        <f>SUM(R47/8)*20</f>
        <v>0</v>
      </c>
      <c r="AT29" s="56">
        <f>SUM(S47/13)*20</f>
        <v>0</v>
      </c>
      <c r="AU29" s="56">
        <f>SUM(T47/13)*20</f>
        <v>0</v>
      </c>
      <c r="AV29" s="55"/>
      <c r="AW29" s="55"/>
      <c r="AX29" s="55"/>
      <c r="AY29" s="56">
        <f>SUM(L47/18)*20</f>
        <v>0</v>
      </c>
      <c r="AZ29" s="56">
        <f>SUM(M47/6)*20</f>
        <v>0</v>
      </c>
      <c r="BA29" s="56">
        <f>SUM(N47/5)*20</f>
        <v>0</v>
      </c>
      <c r="BB29" s="56">
        <f>SUM(O47/9)*20</f>
        <v>0</v>
      </c>
      <c r="BC29" s="56">
        <f>SUM(P47/19)*20</f>
        <v>0</v>
      </c>
      <c r="BD29" s="56">
        <f>SUM(Q47/8)*20</f>
        <v>0</v>
      </c>
      <c r="BE29" s="55"/>
    </row>
    <row r="30" spans="1:57" ht="15.75">
      <c r="A30" s="12">
        <v>4</v>
      </c>
      <c r="B30" s="19" t="s">
        <v>169</v>
      </c>
      <c r="C30" s="8"/>
      <c r="D30" s="8"/>
      <c r="E30" s="8"/>
      <c r="F30" s="8"/>
      <c r="G30" s="8"/>
      <c r="H30" s="51">
        <f t="shared" si="0"/>
        <v>0</v>
      </c>
      <c r="K30">
        <f t="shared" si="11"/>
        <v>0</v>
      </c>
      <c r="L30">
        <f t="shared" si="15"/>
        <v>0</v>
      </c>
      <c r="P30">
        <f t="shared" si="12"/>
        <v>0</v>
      </c>
      <c r="R30">
        <f>SUM(H30)</f>
        <v>0</v>
      </c>
      <c r="S30">
        <f t="shared" si="13"/>
        <v>0</v>
      </c>
      <c r="T30">
        <f>SUM(H30)</f>
        <v>0</v>
      </c>
      <c r="U30">
        <f>SUM(H30)</f>
        <v>0</v>
      </c>
      <c r="V30">
        <f>SUM(H30)</f>
        <v>0</v>
      </c>
      <c r="W30">
        <f t="shared" ref="W30:W41" si="16">SUM(H30)</f>
        <v>0</v>
      </c>
      <c r="Z30">
        <f>SUM(H30)</f>
        <v>0</v>
      </c>
      <c r="AA30">
        <f>SUM(H30)</f>
        <v>0</v>
      </c>
      <c r="AB30">
        <f t="shared" si="14"/>
        <v>0</v>
      </c>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row>
    <row r="31" spans="1:57" ht="15.75">
      <c r="A31" s="12">
        <v>5</v>
      </c>
      <c r="B31" s="19" t="s">
        <v>96</v>
      </c>
      <c r="C31" s="8"/>
      <c r="D31" s="8"/>
      <c r="E31" s="8"/>
      <c r="F31" s="8"/>
      <c r="G31" s="8"/>
      <c r="H31" s="51">
        <f t="shared" si="0"/>
        <v>0</v>
      </c>
      <c r="J31">
        <f>SUM(H31)</f>
        <v>0</v>
      </c>
      <c r="K31">
        <f t="shared" si="11"/>
        <v>0</v>
      </c>
      <c r="L31">
        <f t="shared" si="15"/>
        <v>0</v>
      </c>
      <c r="P31">
        <f t="shared" si="12"/>
        <v>0</v>
      </c>
      <c r="Q31">
        <f>SUM(H31)</f>
        <v>0</v>
      </c>
      <c r="S31">
        <f t="shared" si="13"/>
        <v>0</v>
      </c>
      <c r="T31">
        <f>SUM(H31)</f>
        <v>0</v>
      </c>
      <c r="W31">
        <f t="shared" si="16"/>
        <v>0</v>
      </c>
      <c r="Z31">
        <f>SUM(H31)</f>
        <v>0</v>
      </c>
      <c r="AB31">
        <f t="shared" si="14"/>
        <v>0</v>
      </c>
      <c r="AC31">
        <f>SUM(H31)</f>
        <v>0</v>
      </c>
      <c r="AD31">
        <f>SUM(H31)</f>
        <v>0</v>
      </c>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row>
    <row r="32" spans="1:57" ht="15.75">
      <c r="A32" s="12">
        <v>6</v>
      </c>
      <c r="B32" s="19" t="s">
        <v>97</v>
      </c>
      <c r="C32" s="8"/>
      <c r="D32" s="8"/>
      <c r="E32" s="8"/>
      <c r="F32" s="8"/>
      <c r="G32" s="8"/>
      <c r="H32" s="51">
        <f t="shared" si="0"/>
        <v>0</v>
      </c>
      <c r="K32">
        <f t="shared" si="11"/>
        <v>0</v>
      </c>
      <c r="L32">
        <f t="shared" si="15"/>
        <v>0</v>
      </c>
      <c r="M32">
        <f>SUM(H32)</f>
        <v>0</v>
      </c>
      <c r="N32">
        <f>SUM(H32)</f>
        <v>0</v>
      </c>
      <c r="O32">
        <f>SUM(H32)</f>
        <v>0</v>
      </c>
      <c r="P32">
        <f t="shared" si="12"/>
        <v>0</v>
      </c>
      <c r="R32">
        <f>SUM(H32)</f>
        <v>0</v>
      </c>
      <c r="S32">
        <f t="shared" si="13"/>
        <v>0</v>
      </c>
      <c r="V32">
        <f>SUM(H32)</f>
        <v>0</v>
      </c>
      <c r="W32">
        <f t="shared" si="16"/>
        <v>0</v>
      </c>
      <c r="AA32">
        <f>SUM(H32)</f>
        <v>0</v>
      </c>
      <c r="AB32">
        <f t="shared" si="14"/>
        <v>0</v>
      </c>
      <c r="AC32">
        <f>SUM(H32)</f>
        <v>0</v>
      </c>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row>
    <row r="33" spans="1:57" ht="15.75">
      <c r="A33" s="12">
        <v>7</v>
      </c>
      <c r="B33" s="19" t="s">
        <v>98</v>
      </c>
      <c r="C33" s="8"/>
      <c r="D33" s="8"/>
      <c r="E33" s="8"/>
      <c r="F33" s="8"/>
      <c r="G33" s="8"/>
      <c r="H33" s="51">
        <f t="shared" si="0"/>
        <v>0</v>
      </c>
      <c r="K33">
        <f t="shared" si="11"/>
        <v>0</v>
      </c>
      <c r="L33">
        <f t="shared" si="15"/>
        <v>0</v>
      </c>
      <c r="P33">
        <f t="shared" si="12"/>
        <v>0</v>
      </c>
      <c r="R33">
        <f>SUM(H33)</f>
        <v>0</v>
      </c>
      <c r="S33">
        <f t="shared" si="13"/>
        <v>0</v>
      </c>
      <c r="U33">
        <f t="shared" ref="U33:U38" si="17">SUM(H33)</f>
        <v>0</v>
      </c>
      <c r="W33">
        <f t="shared" si="16"/>
        <v>0</v>
      </c>
      <c r="AA33">
        <f>SUM(H33)</f>
        <v>0</v>
      </c>
      <c r="AB33">
        <f t="shared" si="14"/>
        <v>0</v>
      </c>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row>
    <row r="34" spans="1:57" ht="15.75">
      <c r="A34" s="12">
        <v>8</v>
      </c>
      <c r="B34" s="19" t="s">
        <v>99</v>
      </c>
      <c r="C34" s="8"/>
      <c r="D34" s="8"/>
      <c r="E34" s="8"/>
      <c r="F34" s="8"/>
      <c r="G34" s="8"/>
      <c r="H34" s="51">
        <f t="shared" si="0"/>
        <v>0</v>
      </c>
      <c r="K34">
        <f t="shared" ref="K34:K46" si="18">SUM(H34)</f>
        <v>0</v>
      </c>
      <c r="L34">
        <f t="shared" si="15"/>
        <v>0</v>
      </c>
      <c r="M34">
        <f>SUM(H34)</f>
        <v>0</v>
      </c>
      <c r="O34">
        <f>SUM(H34)</f>
        <v>0</v>
      </c>
      <c r="T34">
        <f>SUM(H34)</f>
        <v>0</v>
      </c>
      <c r="U34">
        <f t="shared" si="17"/>
        <v>0</v>
      </c>
      <c r="W34">
        <f t="shared" si="16"/>
        <v>0</v>
      </c>
      <c r="AB34">
        <f>SUM(H34)</f>
        <v>0</v>
      </c>
      <c r="AC34">
        <f>SUM(H34)</f>
        <v>0</v>
      </c>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row>
    <row r="35" spans="1:57" ht="15.75">
      <c r="A35" s="12">
        <v>9</v>
      </c>
      <c r="B35" s="19" t="s">
        <v>100</v>
      </c>
      <c r="C35" s="8"/>
      <c r="D35" s="8"/>
      <c r="E35" s="8"/>
      <c r="F35" s="8"/>
      <c r="G35" s="8"/>
      <c r="H35" s="51">
        <f t="shared" si="0"/>
        <v>0</v>
      </c>
      <c r="K35">
        <f t="shared" si="18"/>
        <v>0</v>
      </c>
      <c r="L35">
        <f t="shared" si="15"/>
        <v>0</v>
      </c>
      <c r="P35">
        <f t="shared" ref="P35:P46" si="19">SUM(H35)</f>
        <v>0</v>
      </c>
      <c r="T35">
        <f>SUM(H35)</f>
        <v>0</v>
      </c>
      <c r="U35">
        <f t="shared" si="17"/>
        <v>0</v>
      </c>
      <c r="W35">
        <f t="shared" si="16"/>
        <v>0</v>
      </c>
      <c r="AB35">
        <f>SUM(H35)</f>
        <v>0</v>
      </c>
      <c r="AC35">
        <f>SUM(H35)</f>
        <v>0</v>
      </c>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row>
    <row r="36" spans="1:57" ht="15.75">
      <c r="A36" s="12">
        <v>10</v>
      </c>
      <c r="B36" s="19" t="s">
        <v>101</v>
      </c>
      <c r="C36" s="8"/>
      <c r="D36" s="8"/>
      <c r="E36" s="8"/>
      <c r="F36" s="8"/>
      <c r="G36" s="8"/>
      <c r="H36" s="51">
        <f t="shared" si="0"/>
        <v>0</v>
      </c>
      <c r="J36">
        <f>SUM(H36)</f>
        <v>0</v>
      </c>
      <c r="K36">
        <f t="shared" si="18"/>
        <v>0</v>
      </c>
      <c r="L36">
        <f t="shared" si="15"/>
        <v>0</v>
      </c>
      <c r="P36">
        <f t="shared" si="19"/>
        <v>0</v>
      </c>
      <c r="Q36">
        <f>SUM(H36)</f>
        <v>0</v>
      </c>
      <c r="R36">
        <f>SUM(H36)</f>
        <v>0</v>
      </c>
      <c r="T36">
        <f>SUM(H36)</f>
        <v>0</v>
      </c>
      <c r="U36">
        <f t="shared" si="17"/>
        <v>0</v>
      </c>
      <c r="W36">
        <f t="shared" si="16"/>
        <v>0</v>
      </c>
      <c r="Z36">
        <f>SUM(H36)</f>
        <v>0</v>
      </c>
      <c r="AB36">
        <f>SUM(H36)</f>
        <v>0</v>
      </c>
      <c r="AC36">
        <f>SUM(H36)</f>
        <v>0</v>
      </c>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row>
    <row r="37" spans="1:57" ht="15.75">
      <c r="A37" s="12">
        <v>11</v>
      </c>
      <c r="B37" s="19" t="s">
        <v>102</v>
      </c>
      <c r="C37" s="8"/>
      <c r="D37" s="8"/>
      <c r="E37" s="8"/>
      <c r="F37" s="8"/>
      <c r="G37" s="8"/>
      <c r="H37" s="51">
        <f t="shared" si="0"/>
        <v>0</v>
      </c>
      <c r="K37">
        <f t="shared" si="18"/>
        <v>0</v>
      </c>
      <c r="L37">
        <f t="shared" si="15"/>
        <v>0</v>
      </c>
      <c r="P37">
        <f t="shared" si="19"/>
        <v>0</v>
      </c>
      <c r="S37">
        <f>SUM(H37)</f>
        <v>0</v>
      </c>
      <c r="T37">
        <f>SUM(H37)</f>
        <v>0</v>
      </c>
      <c r="U37">
        <f t="shared" si="17"/>
        <v>0</v>
      </c>
      <c r="W37">
        <f t="shared" si="16"/>
        <v>0</v>
      </c>
      <c r="AB37">
        <f>SUM(H37)</f>
        <v>0</v>
      </c>
      <c r="AC37">
        <f>SUM(H37)</f>
        <v>0</v>
      </c>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row>
    <row r="38" spans="1:57" ht="15.75">
      <c r="A38" s="12">
        <v>12</v>
      </c>
      <c r="B38" s="19" t="s">
        <v>103</v>
      </c>
      <c r="C38" s="8"/>
      <c r="D38" s="8"/>
      <c r="E38" s="8"/>
      <c r="F38" s="8"/>
      <c r="G38" s="8"/>
      <c r="H38" s="51">
        <f t="shared" si="0"/>
        <v>0</v>
      </c>
      <c r="J38">
        <f>SUM(H38)</f>
        <v>0</v>
      </c>
      <c r="K38">
        <f t="shared" si="18"/>
        <v>0</v>
      </c>
      <c r="L38">
        <f t="shared" si="15"/>
        <v>0</v>
      </c>
      <c r="M38">
        <f>SUM(H38)</f>
        <v>0</v>
      </c>
      <c r="P38">
        <f t="shared" si="19"/>
        <v>0</v>
      </c>
      <c r="R38">
        <f>SUM(H38)</f>
        <v>0</v>
      </c>
      <c r="T38">
        <f>SUM(H38)</f>
        <v>0</v>
      </c>
      <c r="U38">
        <f t="shared" si="17"/>
        <v>0</v>
      </c>
      <c r="V38">
        <f>SUM(H38)</f>
        <v>0</v>
      </c>
      <c r="W38">
        <f t="shared" si="16"/>
        <v>0</v>
      </c>
      <c r="X38">
        <f>SUM(H38)</f>
        <v>0</v>
      </c>
      <c r="AB38">
        <f>SUM(H38)</f>
        <v>0</v>
      </c>
      <c r="AC38">
        <f>SUM(H38)</f>
        <v>0</v>
      </c>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row>
    <row r="39" spans="1:57" ht="15.75">
      <c r="A39" s="23">
        <v>13</v>
      </c>
      <c r="B39" s="24" t="s">
        <v>104</v>
      </c>
      <c r="C39" s="25"/>
      <c r="D39" s="25"/>
      <c r="E39" s="25"/>
      <c r="F39" s="25"/>
      <c r="G39" s="25"/>
      <c r="H39" s="51">
        <f t="shared" si="0"/>
        <v>0</v>
      </c>
      <c r="K39">
        <f t="shared" si="18"/>
        <v>0</v>
      </c>
      <c r="L39">
        <f t="shared" si="15"/>
        <v>0</v>
      </c>
      <c r="O39">
        <f>SUM(H39)</f>
        <v>0</v>
      </c>
      <c r="P39">
        <f t="shared" si="19"/>
        <v>0</v>
      </c>
      <c r="V39">
        <f>SUM(H39)</f>
        <v>0</v>
      </c>
      <c r="W39">
        <f t="shared" si="16"/>
        <v>0</v>
      </c>
      <c r="AA39">
        <f>SUM(H39)</f>
        <v>0</v>
      </c>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1"/>
    </row>
    <row r="40" spans="1:57" ht="15.75">
      <c r="A40" s="12">
        <v>14</v>
      </c>
      <c r="B40" s="19" t="s">
        <v>105</v>
      </c>
      <c r="C40" s="8"/>
      <c r="D40" s="8"/>
      <c r="E40" s="8"/>
      <c r="F40" s="8"/>
      <c r="G40" s="8"/>
      <c r="H40" s="51">
        <f t="shared" si="0"/>
        <v>0</v>
      </c>
      <c r="J40">
        <f>SUM(H40)</f>
        <v>0</v>
      </c>
      <c r="K40">
        <f t="shared" si="18"/>
        <v>0</v>
      </c>
      <c r="L40">
        <f t="shared" si="15"/>
        <v>0</v>
      </c>
      <c r="P40">
        <f t="shared" si="19"/>
        <v>0</v>
      </c>
      <c r="Q40">
        <f>SUM(H40)</f>
        <v>0</v>
      </c>
      <c r="V40">
        <f>SUM(H40)</f>
        <v>0</v>
      </c>
      <c r="W40">
        <f t="shared" si="16"/>
        <v>0</v>
      </c>
      <c r="AA40">
        <f>SUM(H40)</f>
        <v>0</v>
      </c>
      <c r="AB40">
        <f t="shared" ref="AB40:AB46" si="20">SUM(H40)</f>
        <v>0</v>
      </c>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1"/>
    </row>
    <row r="41" spans="1:57" ht="15.75">
      <c r="A41" s="12">
        <v>15</v>
      </c>
      <c r="B41" s="19" t="s">
        <v>106</v>
      </c>
      <c r="C41" s="8"/>
      <c r="D41" s="8"/>
      <c r="E41" s="8"/>
      <c r="F41" s="8"/>
      <c r="G41" s="8"/>
      <c r="H41" s="51">
        <f t="shared" si="0"/>
        <v>0</v>
      </c>
      <c r="J41">
        <f>SUM(H41)</f>
        <v>0</v>
      </c>
      <c r="K41">
        <f t="shared" si="18"/>
        <v>0</v>
      </c>
      <c r="L41">
        <f t="shared" si="15"/>
        <v>0</v>
      </c>
      <c r="O41">
        <f>SUM(H41)</f>
        <v>0</v>
      </c>
      <c r="P41">
        <f t="shared" si="19"/>
        <v>0</v>
      </c>
      <c r="S41">
        <f>SUM(H41)</f>
        <v>0</v>
      </c>
      <c r="V41">
        <f>SUM(H41)</f>
        <v>0</v>
      </c>
      <c r="W41">
        <f t="shared" si="16"/>
        <v>0</v>
      </c>
      <c r="AA41">
        <f>SUM(H41)</f>
        <v>0</v>
      </c>
      <c r="AB41">
        <f t="shared" si="20"/>
        <v>0</v>
      </c>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1"/>
    </row>
    <row r="42" spans="1:57" ht="15.75">
      <c r="A42" s="12">
        <v>16</v>
      </c>
      <c r="B42" s="19" t="s">
        <v>170</v>
      </c>
      <c r="C42" s="8"/>
      <c r="D42" s="8"/>
      <c r="E42" s="8"/>
      <c r="F42" s="8"/>
      <c r="G42" s="8"/>
      <c r="H42" s="51">
        <f t="shared" si="0"/>
        <v>0</v>
      </c>
      <c r="J42">
        <f>SUM(H42)</f>
        <v>0</v>
      </c>
      <c r="K42">
        <f t="shared" si="18"/>
        <v>0</v>
      </c>
      <c r="L42">
        <f t="shared" si="15"/>
        <v>0</v>
      </c>
      <c r="N42">
        <f>SUM(H42)</f>
        <v>0</v>
      </c>
      <c r="O42">
        <f>SUM(H42)</f>
        <v>0</v>
      </c>
      <c r="P42">
        <f t="shared" si="19"/>
        <v>0</v>
      </c>
      <c r="R42">
        <f>SUM(H42)</f>
        <v>0</v>
      </c>
      <c r="S42">
        <f>SUM(H42)</f>
        <v>0</v>
      </c>
      <c r="T42">
        <f>SUM(H42)</f>
        <v>0</v>
      </c>
      <c r="U42">
        <f>SUM(H42)</f>
        <v>0</v>
      </c>
      <c r="V42">
        <f>SUM(H42)</f>
        <v>0</v>
      </c>
      <c r="AB42">
        <f t="shared" si="20"/>
        <v>0</v>
      </c>
      <c r="AC42">
        <f>SUM(H42)</f>
        <v>0</v>
      </c>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1"/>
    </row>
    <row r="43" spans="1:57" ht="15.75">
      <c r="A43" s="12">
        <v>17</v>
      </c>
      <c r="B43" s="19" t="s">
        <v>107</v>
      </c>
      <c r="C43" s="8"/>
      <c r="D43" s="8"/>
      <c r="E43" s="8"/>
      <c r="F43" s="8"/>
      <c r="G43" s="8"/>
      <c r="H43" s="51">
        <f t="shared" si="0"/>
        <v>0</v>
      </c>
      <c r="K43">
        <f t="shared" si="18"/>
        <v>0</v>
      </c>
      <c r="L43">
        <f t="shared" si="15"/>
        <v>0</v>
      </c>
      <c r="O43">
        <f>SUM(H43)</f>
        <v>0</v>
      </c>
      <c r="P43">
        <f t="shared" si="19"/>
        <v>0</v>
      </c>
      <c r="Q43">
        <f>SUM(H43)</f>
        <v>0</v>
      </c>
      <c r="T43">
        <f>SUM(H43)</f>
        <v>0</v>
      </c>
      <c r="U43">
        <f>SUM(H43)</f>
        <v>0</v>
      </c>
      <c r="W43">
        <f>SUM(H43)</f>
        <v>0</v>
      </c>
      <c r="Z43">
        <f>SUM(H43)</f>
        <v>0</v>
      </c>
      <c r="AA43">
        <f>SUM(H43)</f>
        <v>0</v>
      </c>
      <c r="AB43">
        <f t="shared" si="20"/>
        <v>0</v>
      </c>
      <c r="AC43">
        <f>SUM(H43)</f>
        <v>0</v>
      </c>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1"/>
    </row>
    <row r="44" spans="1:57" ht="15.75">
      <c r="A44" s="23">
        <v>18</v>
      </c>
      <c r="B44" s="24" t="s">
        <v>108</v>
      </c>
      <c r="C44" s="26"/>
      <c r="D44" s="26"/>
      <c r="E44" s="26"/>
      <c r="F44" s="26"/>
      <c r="G44" s="26"/>
      <c r="H44" s="51">
        <f t="shared" si="0"/>
        <v>0</v>
      </c>
      <c r="J44">
        <f>SUM(H44)</f>
        <v>0</v>
      </c>
      <c r="K44">
        <f t="shared" si="18"/>
        <v>0</v>
      </c>
      <c r="M44">
        <f>SUM(H44)</f>
        <v>0</v>
      </c>
      <c r="N44">
        <f>SUM(H44)</f>
        <v>0</v>
      </c>
      <c r="P44">
        <f t="shared" si="19"/>
        <v>0</v>
      </c>
      <c r="Q44">
        <f>SUM(H44)</f>
        <v>0</v>
      </c>
      <c r="S44">
        <f>SUM(H44)</f>
        <v>0</v>
      </c>
      <c r="T44">
        <f>SUM(H44)</f>
        <v>0</v>
      </c>
      <c r="V44">
        <f>SUM(H44)</f>
        <v>0</v>
      </c>
      <c r="X44">
        <f>SUM(H44)</f>
        <v>0</v>
      </c>
      <c r="AB44">
        <f t="shared" si="20"/>
        <v>0</v>
      </c>
      <c r="AC44">
        <f>SUM(H44)</f>
        <v>0</v>
      </c>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1"/>
    </row>
    <row r="45" spans="1:57" ht="15.75">
      <c r="A45" s="12">
        <v>19</v>
      </c>
      <c r="B45" s="19" t="s">
        <v>171</v>
      </c>
      <c r="C45" s="8"/>
      <c r="D45" s="8"/>
      <c r="E45" s="8"/>
      <c r="F45" s="8"/>
      <c r="G45" s="8"/>
      <c r="H45" s="51">
        <f t="shared" si="0"/>
        <v>0</v>
      </c>
      <c r="J45">
        <f>SUM(H45)</f>
        <v>0</v>
      </c>
      <c r="K45">
        <f t="shared" si="18"/>
        <v>0</v>
      </c>
      <c r="L45">
        <f>SUM(H45)</f>
        <v>0</v>
      </c>
      <c r="O45">
        <f>SUM(H45)</f>
        <v>0</v>
      </c>
      <c r="P45">
        <f t="shared" si="19"/>
        <v>0</v>
      </c>
      <c r="Q45">
        <f>SUM(H45)</f>
        <v>0</v>
      </c>
      <c r="S45">
        <f>SUM(H45)</f>
        <v>0</v>
      </c>
      <c r="T45">
        <f>SUM(H45)</f>
        <v>0</v>
      </c>
      <c r="W45">
        <f>SUM(H45)</f>
        <v>0</v>
      </c>
      <c r="X45">
        <f>SUM(H45)</f>
        <v>0</v>
      </c>
      <c r="AA45">
        <f>SUM(H45)</f>
        <v>0</v>
      </c>
      <c r="AB45">
        <f t="shared" si="20"/>
        <v>0</v>
      </c>
      <c r="AC45">
        <f>SUM(H45)</f>
        <v>0</v>
      </c>
      <c r="AD45">
        <f>SUM(H45)</f>
        <v>0</v>
      </c>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1"/>
    </row>
    <row r="46" spans="1:57" ht="15.75">
      <c r="A46" s="12">
        <v>20</v>
      </c>
      <c r="B46" s="19" t="s">
        <v>109</v>
      </c>
      <c r="C46" s="8"/>
      <c r="D46" s="8"/>
      <c r="E46" s="8"/>
      <c r="F46" s="8"/>
      <c r="G46" s="8"/>
      <c r="H46" s="51">
        <f t="shared" si="0"/>
        <v>0</v>
      </c>
      <c r="J46">
        <f>SUM(H46)</f>
        <v>0</v>
      </c>
      <c r="K46">
        <f t="shared" si="18"/>
        <v>0</v>
      </c>
      <c r="L46">
        <f>SUM(H46)</f>
        <v>0</v>
      </c>
      <c r="O46">
        <f>SUM(H46)</f>
        <v>0</v>
      </c>
      <c r="P46">
        <f t="shared" si="19"/>
        <v>0</v>
      </c>
      <c r="Q46">
        <f>SUM(H46)</f>
        <v>0</v>
      </c>
      <c r="S46">
        <f>SUM(H46)</f>
        <v>0</v>
      </c>
      <c r="T46">
        <f>SUM(H46)</f>
        <v>0</v>
      </c>
      <c r="W46">
        <f>SUM(H46)</f>
        <v>0</v>
      </c>
      <c r="X46">
        <f>SUM(H46)</f>
        <v>0</v>
      </c>
      <c r="AA46">
        <f>SUM(H46)</f>
        <v>0</v>
      </c>
      <c r="AB46">
        <f t="shared" si="20"/>
        <v>0</v>
      </c>
      <c r="AC46">
        <f>SUM(H46)</f>
        <v>0</v>
      </c>
      <c r="AD46">
        <f>SUM(H46)</f>
        <v>0</v>
      </c>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1"/>
    </row>
    <row r="47" spans="1:57" ht="15.75">
      <c r="A47" s="12" t="s">
        <v>92</v>
      </c>
      <c r="B47" s="19"/>
      <c r="C47" s="8"/>
      <c r="D47" s="8"/>
      <c r="E47" s="8"/>
      <c r="F47" s="8"/>
      <c r="G47" s="8"/>
      <c r="H47" s="51">
        <f t="shared" si="0"/>
        <v>0</v>
      </c>
      <c r="J47">
        <f>SUM(J27:J46)</f>
        <v>0</v>
      </c>
      <c r="K47">
        <f t="shared" ref="K47:AD47" si="21">SUM(K27:K46)</f>
        <v>0</v>
      </c>
      <c r="L47">
        <f t="shared" si="21"/>
        <v>0</v>
      </c>
      <c r="M47">
        <f t="shared" si="21"/>
        <v>0</v>
      </c>
      <c r="N47">
        <f t="shared" si="21"/>
        <v>0</v>
      </c>
      <c r="O47">
        <f t="shared" si="21"/>
        <v>0</v>
      </c>
      <c r="P47">
        <f t="shared" si="21"/>
        <v>0</v>
      </c>
      <c r="Q47">
        <f t="shared" si="21"/>
        <v>0</v>
      </c>
      <c r="R47">
        <f t="shared" si="21"/>
        <v>0</v>
      </c>
      <c r="S47">
        <f t="shared" si="21"/>
        <v>0</v>
      </c>
      <c r="T47">
        <f t="shared" si="21"/>
        <v>0</v>
      </c>
      <c r="U47">
        <f t="shared" si="21"/>
        <v>0</v>
      </c>
      <c r="V47">
        <f t="shared" si="21"/>
        <v>0</v>
      </c>
      <c r="W47">
        <f t="shared" si="21"/>
        <v>0</v>
      </c>
      <c r="X47">
        <f t="shared" si="21"/>
        <v>0</v>
      </c>
      <c r="Y47">
        <f t="shared" si="21"/>
        <v>0</v>
      </c>
      <c r="Z47">
        <f t="shared" si="21"/>
        <v>0</v>
      </c>
      <c r="AA47">
        <f t="shared" si="21"/>
        <v>0</v>
      </c>
      <c r="AB47">
        <f t="shared" si="21"/>
        <v>0</v>
      </c>
      <c r="AC47">
        <f t="shared" si="21"/>
        <v>0</v>
      </c>
      <c r="AD47">
        <f t="shared" si="21"/>
        <v>0</v>
      </c>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1"/>
    </row>
    <row r="48" spans="1:57" ht="15.75">
      <c r="A48" s="13"/>
      <c r="B48" s="22" t="s">
        <v>110</v>
      </c>
      <c r="C48" s="6"/>
      <c r="D48" s="6"/>
      <c r="E48" s="6"/>
      <c r="F48" s="6"/>
      <c r="G48" s="6"/>
      <c r="H48" s="51"/>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1"/>
    </row>
    <row r="49" spans="1:56" ht="15.75">
      <c r="A49" s="13"/>
      <c r="B49" s="22" t="s">
        <v>111</v>
      </c>
      <c r="C49" s="6"/>
      <c r="D49" s="6"/>
      <c r="E49" s="6"/>
      <c r="F49" s="6"/>
      <c r="G49" s="6"/>
      <c r="H49" s="51"/>
      <c r="AF49" s="55"/>
      <c r="AG49" s="55"/>
      <c r="AH49" s="55"/>
      <c r="AI49" s="55"/>
      <c r="AJ49" s="55"/>
      <c r="AK49" s="55"/>
      <c r="AL49" s="55"/>
      <c r="AM49" s="55"/>
      <c r="AN49" s="55"/>
      <c r="AO49" s="55"/>
      <c r="AP49" s="55"/>
      <c r="AQ49" s="55"/>
      <c r="AR49" s="55"/>
      <c r="AS49" s="55"/>
      <c r="AT49" s="55"/>
      <c r="AU49" s="55"/>
      <c r="AV49" s="55"/>
      <c r="AW49" s="55"/>
      <c r="AX49" s="55"/>
      <c r="AY49" s="55"/>
      <c r="AZ49" s="55"/>
      <c r="BA49" s="55"/>
      <c r="BB49" s="55"/>
      <c r="BC49" s="55"/>
      <c r="BD49" s="51"/>
    </row>
    <row r="50" spans="1:56" ht="15.75">
      <c r="A50" s="12">
        <v>1</v>
      </c>
      <c r="B50" s="19" t="s">
        <v>112</v>
      </c>
      <c r="C50" s="8"/>
      <c r="D50" s="8"/>
      <c r="E50" s="8"/>
      <c r="F50" s="8"/>
      <c r="G50" s="8"/>
      <c r="H50" s="51">
        <f t="shared" si="0"/>
        <v>0</v>
      </c>
      <c r="K50">
        <f>SUM(H50)</f>
        <v>0</v>
      </c>
      <c r="L50">
        <f>SUM(H50)</f>
        <v>0</v>
      </c>
      <c r="P50">
        <f>SUM(H50)</f>
        <v>0</v>
      </c>
      <c r="Q50">
        <f>SUM(H50)</f>
        <v>0</v>
      </c>
      <c r="R50">
        <f>SUM(H50)</f>
        <v>0</v>
      </c>
      <c r="S50">
        <f>SUM(H50)</f>
        <v>0</v>
      </c>
      <c r="U50">
        <f>SUM(H50)</f>
        <v>0</v>
      </c>
      <c r="W50">
        <f>SUM(H50)</f>
        <v>0</v>
      </c>
      <c r="Z50">
        <f>SUM(H50)</f>
        <v>0</v>
      </c>
      <c r="AA50">
        <f t="shared" ref="AA50:AA56" si="22">SUM(H50)</f>
        <v>0</v>
      </c>
      <c r="AB50">
        <f t="shared" ref="AB50:AB60" si="23">SUM(H50)</f>
        <v>0</v>
      </c>
      <c r="AF50" s="55"/>
      <c r="AG50" s="55" t="s">
        <v>184</v>
      </c>
      <c r="AH50" s="55"/>
      <c r="AI50" s="55"/>
      <c r="AJ50" s="55"/>
      <c r="AK50" s="55"/>
      <c r="AL50" s="55"/>
      <c r="AM50" s="55" t="s">
        <v>188</v>
      </c>
      <c r="AN50" s="55"/>
      <c r="AO50" s="55"/>
      <c r="AP50" s="55"/>
      <c r="AQ50" s="55"/>
      <c r="AR50" s="55"/>
      <c r="AS50" s="55" t="s">
        <v>194</v>
      </c>
      <c r="AT50" s="55"/>
      <c r="AU50" s="55"/>
      <c r="AV50" s="55"/>
      <c r="AW50" s="55"/>
      <c r="AX50" s="55"/>
      <c r="AY50" s="55" t="s">
        <v>204</v>
      </c>
      <c r="AZ50" s="55"/>
      <c r="BA50" s="55"/>
      <c r="BB50" s="55"/>
      <c r="BC50" s="55"/>
      <c r="BD50" s="51"/>
    </row>
    <row r="51" spans="1:56" ht="15.75">
      <c r="A51" s="23">
        <v>2</v>
      </c>
      <c r="B51" s="24" t="s">
        <v>113</v>
      </c>
      <c r="C51" s="26"/>
      <c r="D51" s="26"/>
      <c r="E51" s="26"/>
      <c r="F51" s="26"/>
      <c r="G51" s="26"/>
      <c r="H51" s="51">
        <f t="shared" si="0"/>
        <v>0</v>
      </c>
      <c r="J51">
        <f>SUM(H51)</f>
        <v>0</v>
      </c>
      <c r="M51">
        <f>SUM(H51)</f>
        <v>0</v>
      </c>
      <c r="N51">
        <f>SUM(H51)</f>
        <v>0</v>
      </c>
      <c r="P51">
        <f>SUM(H51)</f>
        <v>0</v>
      </c>
      <c r="Q51">
        <f>SUM(H51)</f>
        <v>0</v>
      </c>
      <c r="R51">
        <f>SUM(H51)</f>
        <v>0</v>
      </c>
      <c r="S51">
        <f>SUM(H51)</f>
        <v>0</v>
      </c>
      <c r="U51">
        <f>SUM(H51)</f>
        <v>0</v>
      </c>
      <c r="V51">
        <f>SUM(H51)</f>
        <v>0</v>
      </c>
      <c r="X51">
        <f>SUM(H51)</f>
        <v>0</v>
      </c>
      <c r="Y51">
        <f>SUM(H51)</f>
        <v>0</v>
      </c>
      <c r="AA51">
        <f t="shared" si="22"/>
        <v>0</v>
      </c>
      <c r="AB51">
        <f t="shared" si="23"/>
        <v>0</v>
      </c>
      <c r="AF51" s="55"/>
      <c r="AG51" s="55" t="s">
        <v>162</v>
      </c>
      <c r="AH51" s="55" t="s">
        <v>163</v>
      </c>
      <c r="AI51" s="55" t="s">
        <v>164</v>
      </c>
      <c r="AJ51" s="55" t="s">
        <v>165</v>
      </c>
      <c r="AK51" s="55"/>
      <c r="AL51" s="55"/>
      <c r="AM51" s="55" t="s">
        <v>156</v>
      </c>
      <c r="AN51" s="55" t="s">
        <v>157</v>
      </c>
      <c r="AO51" s="55" t="s">
        <v>158</v>
      </c>
      <c r="AP51" s="55" t="s">
        <v>159</v>
      </c>
      <c r="AQ51" s="55"/>
      <c r="AR51" s="55"/>
      <c r="AS51" s="55" t="s">
        <v>191</v>
      </c>
      <c r="AT51" s="55" t="s">
        <v>154</v>
      </c>
      <c r="AU51" s="55" t="s">
        <v>192</v>
      </c>
      <c r="AV51" s="55"/>
      <c r="AW51" s="55"/>
      <c r="AX51" s="55"/>
      <c r="AY51" s="55" t="s">
        <v>197</v>
      </c>
      <c r="AZ51" s="55" t="s">
        <v>198</v>
      </c>
      <c r="BA51" s="55" t="s">
        <v>199</v>
      </c>
      <c r="BB51" s="55" t="s">
        <v>200</v>
      </c>
      <c r="BC51" s="55" t="s">
        <v>201</v>
      </c>
      <c r="BD51" s="51" t="s">
        <v>202</v>
      </c>
    </row>
    <row r="52" spans="1:56" ht="15.75">
      <c r="A52" s="12">
        <v>3</v>
      </c>
      <c r="B52" s="19" t="s">
        <v>114</v>
      </c>
      <c r="C52" s="8"/>
      <c r="D52" s="8"/>
      <c r="E52" s="8"/>
      <c r="F52" s="8"/>
      <c r="G52" s="8"/>
      <c r="H52" s="51">
        <f t="shared" si="0"/>
        <v>0</v>
      </c>
      <c r="L52">
        <f>SUM(H52)</f>
        <v>0</v>
      </c>
      <c r="M52">
        <f>SUM(H52)</f>
        <v>0</v>
      </c>
      <c r="N52">
        <f>SUM(H52)</f>
        <v>0</v>
      </c>
      <c r="P52">
        <f>SUM(H52)</f>
        <v>0</v>
      </c>
      <c r="T52">
        <f t="shared" ref="T52:T57" si="24">SUM(H52)</f>
        <v>0</v>
      </c>
      <c r="V52">
        <f>SUM(H52)</f>
        <v>0</v>
      </c>
      <c r="X52">
        <f>SUM(H52)</f>
        <v>0</v>
      </c>
      <c r="Y52">
        <f>SUM(H52)</f>
        <v>0</v>
      </c>
      <c r="Z52">
        <f>SUM(H52)</f>
        <v>0</v>
      </c>
      <c r="AA52">
        <f t="shared" si="22"/>
        <v>0</v>
      </c>
      <c r="AB52">
        <f t="shared" si="23"/>
        <v>0</v>
      </c>
      <c r="AF52" s="55"/>
      <c r="AG52" s="56">
        <f>SUM(AA70/12)*20</f>
        <v>0</v>
      </c>
      <c r="AH52" s="56">
        <f>SUM(AB70/19)*20</f>
        <v>0</v>
      </c>
      <c r="AI52" s="56">
        <f>SUM(AC70/7)*20</f>
        <v>0</v>
      </c>
      <c r="AJ52" s="56">
        <f>SUM(AD70/4)*20</f>
        <v>0</v>
      </c>
      <c r="AK52" s="55"/>
      <c r="AL52" s="55"/>
      <c r="AM52" s="56">
        <f>SUM(U70/7)*20</f>
        <v>0</v>
      </c>
      <c r="AN52" s="56">
        <f>SUM(V70/16)*20</f>
        <v>0</v>
      </c>
      <c r="AO52" s="56">
        <f>SUM(W70/5)*20</f>
        <v>0</v>
      </c>
      <c r="AP52" s="56">
        <f>SUM(X70/9)*20</f>
        <v>0</v>
      </c>
      <c r="AQ52" s="55"/>
      <c r="AR52" s="55"/>
      <c r="AS52" s="56">
        <f>SUM(R70/8)*20</f>
        <v>0</v>
      </c>
      <c r="AT52" s="56">
        <f>SUM(S70/12)*20</f>
        <v>0</v>
      </c>
      <c r="AU52" s="56">
        <f>SUM(T70/14)*20</f>
        <v>0</v>
      </c>
      <c r="AV52" s="55"/>
      <c r="AW52" s="55"/>
      <c r="AX52" s="55"/>
      <c r="AY52" s="56">
        <f>SUM(L70/9)*20</f>
        <v>0</v>
      </c>
      <c r="AZ52" s="56">
        <f>SUM(M70/13)*20</f>
        <v>0</v>
      </c>
      <c r="BA52" s="56">
        <f>SUM(N70/11)*20</f>
        <v>0</v>
      </c>
      <c r="BB52" s="56">
        <f>SUM(O70/8)*20</f>
        <v>0</v>
      </c>
      <c r="BC52" s="56">
        <f>SUM(P70/19)*20</f>
        <v>0</v>
      </c>
      <c r="BD52" s="52">
        <f>SUM(Q70/6)*20</f>
        <v>0</v>
      </c>
    </row>
    <row r="53" spans="1:56" ht="15.75">
      <c r="A53" s="12">
        <v>4</v>
      </c>
      <c r="B53" s="19" t="s">
        <v>173</v>
      </c>
      <c r="C53" s="8"/>
      <c r="D53" s="8"/>
      <c r="E53" s="8"/>
      <c r="F53" s="8"/>
      <c r="G53" s="8"/>
      <c r="H53" s="51">
        <f t="shared" si="0"/>
        <v>0</v>
      </c>
      <c r="J53">
        <f>SUM(H53)</f>
        <v>0</v>
      </c>
      <c r="M53">
        <f>SUM(H53)</f>
        <v>0</v>
      </c>
      <c r="N53">
        <f>SUM(H53)</f>
        <v>0</v>
      </c>
      <c r="P53">
        <f>SUM(H53)</f>
        <v>0</v>
      </c>
      <c r="Q53">
        <f>SUM(M53)</f>
        <v>0</v>
      </c>
      <c r="T53">
        <f t="shared" si="24"/>
        <v>0</v>
      </c>
      <c r="V53">
        <f>SUM(H53)</f>
        <v>0</v>
      </c>
      <c r="AA53">
        <f t="shared" si="22"/>
        <v>0</v>
      </c>
      <c r="AB53">
        <f t="shared" si="23"/>
        <v>0</v>
      </c>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1"/>
    </row>
    <row r="54" spans="1:56" ht="15.75">
      <c r="A54" s="12">
        <v>5</v>
      </c>
      <c r="B54" s="19" t="s">
        <v>115</v>
      </c>
      <c r="C54" s="8"/>
      <c r="D54" s="8"/>
      <c r="E54" s="8"/>
      <c r="F54" s="8"/>
      <c r="G54" s="8"/>
      <c r="H54" s="51">
        <f t="shared" si="0"/>
        <v>0</v>
      </c>
      <c r="J54">
        <f>SUM(H54)</f>
        <v>0</v>
      </c>
      <c r="L54">
        <f>SUM(H54)</f>
        <v>0</v>
      </c>
      <c r="M54">
        <f>SUM(H54)</f>
        <v>0</v>
      </c>
      <c r="Q54">
        <f>SUM(H54)</f>
        <v>0</v>
      </c>
      <c r="T54">
        <f t="shared" si="24"/>
        <v>0</v>
      </c>
      <c r="V54">
        <f>SUM(H54)</f>
        <v>0</v>
      </c>
      <c r="X54">
        <f>SUM(H54)</f>
        <v>0</v>
      </c>
      <c r="AA54">
        <f t="shared" si="22"/>
        <v>0</v>
      </c>
      <c r="AB54">
        <f t="shared" si="23"/>
        <v>0</v>
      </c>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1"/>
    </row>
    <row r="55" spans="1:56" ht="15.75">
      <c r="A55" s="12">
        <v>6</v>
      </c>
      <c r="B55" s="19" t="s">
        <v>116</v>
      </c>
      <c r="C55" s="8"/>
      <c r="D55" s="8"/>
      <c r="E55" s="8"/>
      <c r="F55" s="8"/>
      <c r="G55" s="8"/>
      <c r="H55" s="51">
        <f t="shared" si="0"/>
        <v>0</v>
      </c>
      <c r="K55">
        <f t="shared" ref="K55:K61" si="25">SUM(H55)</f>
        <v>0</v>
      </c>
      <c r="L55">
        <f>SUM(H55)</f>
        <v>0</v>
      </c>
      <c r="P55">
        <f t="shared" ref="P55:P69" si="26">SUM(H55)</f>
        <v>0</v>
      </c>
      <c r="Q55">
        <f>SUM(H55)</f>
        <v>0</v>
      </c>
      <c r="T55">
        <f t="shared" si="24"/>
        <v>0</v>
      </c>
      <c r="W55">
        <f>SUM(H55)</f>
        <v>0</v>
      </c>
      <c r="Y55">
        <f>SUM(H55)</f>
        <v>0</v>
      </c>
      <c r="Z55">
        <f>SUM(H55)</f>
        <v>0</v>
      </c>
      <c r="AA55">
        <f t="shared" si="22"/>
        <v>0</v>
      </c>
      <c r="AB55">
        <f t="shared" si="23"/>
        <v>0</v>
      </c>
      <c r="AF55" s="55"/>
      <c r="AG55" s="55"/>
      <c r="AH55" s="55"/>
      <c r="AI55" s="55"/>
      <c r="AJ55" s="55"/>
      <c r="AK55" s="55"/>
      <c r="AL55" s="55"/>
      <c r="AM55" s="55"/>
      <c r="AN55" s="55"/>
      <c r="AO55" s="55"/>
      <c r="AP55" s="55"/>
      <c r="AQ55" s="55"/>
      <c r="AR55" s="55"/>
      <c r="AS55" s="55"/>
      <c r="AT55" s="55"/>
      <c r="AU55" s="55"/>
      <c r="AV55" s="55"/>
      <c r="AW55" s="55"/>
      <c r="AX55" s="55"/>
      <c r="AY55" s="55"/>
      <c r="AZ55" s="55"/>
      <c r="BA55" s="55"/>
      <c r="BB55" s="55"/>
      <c r="BC55" s="55"/>
      <c r="BD55" s="51"/>
    </row>
    <row r="56" spans="1:56" ht="15.75">
      <c r="A56" s="27">
        <v>7</v>
      </c>
      <c r="B56" s="32" t="s">
        <v>117</v>
      </c>
      <c r="C56" s="28"/>
      <c r="D56" s="28"/>
      <c r="E56" s="28"/>
      <c r="F56" s="28"/>
      <c r="G56" s="28"/>
      <c r="H56" s="51">
        <f t="shared" si="0"/>
        <v>0</v>
      </c>
      <c r="J56">
        <f>SUM(H56)</f>
        <v>0</v>
      </c>
      <c r="K56">
        <f t="shared" si="25"/>
        <v>0</v>
      </c>
      <c r="M56">
        <f>SUM(H56)</f>
        <v>0</v>
      </c>
      <c r="N56">
        <f>SUM(H56)</f>
        <v>0</v>
      </c>
      <c r="P56">
        <f t="shared" si="26"/>
        <v>0</v>
      </c>
      <c r="S56">
        <f>SUM(H56)</f>
        <v>0</v>
      </c>
      <c r="T56">
        <f t="shared" si="24"/>
        <v>0</v>
      </c>
      <c r="V56">
        <f t="shared" ref="V56:V62" si="27">SUM(H56)</f>
        <v>0</v>
      </c>
      <c r="AA56">
        <f t="shared" si="22"/>
        <v>0</v>
      </c>
      <c r="AB56">
        <f t="shared" si="23"/>
        <v>0</v>
      </c>
      <c r="AC56">
        <f>SUM(H56)</f>
        <v>0</v>
      </c>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1"/>
    </row>
    <row r="57" spans="1:56" ht="15.75">
      <c r="A57" s="27">
        <v>8</v>
      </c>
      <c r="B57" s="32" t="s">
        <v>118</v>
      </c>
      <c r="C57" s="28"/>
      <c r="D57" s="28"/>
      <c r="E57" s="28"/>
      <c r="F57" s="28"/>
      <c r="G57" s="28"/>
      <c r="H57" s="51">
        <f t="shared" si="0"/>
        <v>0</v>
      </c>
      <c r="K57">
        <f t="shared" si="25"/>
        <v>0</v>
      </c>
      <c r="L57">
        <f>SUM(H57)</f>
        <v>0</v>
      </c>
      <c r="P57">
        <f t="shared" si="26"/>
        <v>0</v>
      </c>
      <c r="S57">
        <f>SUM(H57)</f>
        <v>0</v>
      </c>
      <c r="T57">
        <f t="shared" si="24"/>
        <v>0</v>
      </c>
      <c r="V57">
        <f t="shared" si="27"/>
        <v>0</v>
      </c>
      <c r="W57">
        <f>SUM(H57)</f>
        <v>0</v>
      </c>
      <c r="Y57">
        <f>SUM(H57)</f>
        <v>0</v>
      </c>
      <c r="Z57">
        <f>SUM(H57)</f>
        <v>0</v>
      </c>
      <c r="AB57">
        <f t="shared" si="23"/>
        <v>0</v>
      </c>
      <c r="AC57">
        <f>SUM(H57)</f>
        <v>0</v>
      </c>
      <c r="AF57" s="55"/>
      <c r="AG57" s="55"/>
      <c r="AH57" s="55"/>
      <c r="AI57" s="55"/>
      <c r="AJ57" s="55"/>
      <c r="AK57" s="55"/>
      <c r="AL57" s="55"/>
      <c r="AM57" s="55"/>
      <c r="AN57" s="55"/>
      <c r="AO57" s="55"/>
      <c r="AP57" s="55"/>
      <c r="AQ57" s="55"/>
      <c r="AR57" s="55"/>
      <c r="AS57" s="55"/>
      <c r="AT57" s="55"/>
      <c r="AU57" s="55"/>
      <c r="AV57" s="55"/>
      <c r="AW57" s="55"/>
      <c r="AX57" s="55"/>
      <c r="AY57" s="55"/>
      <c r="AZ57" s="55"/>
      <c r="BA57" s="55"/>
      <c r="BB57" s="55"/>
      <c r="BC57" s="55"/>
      <c r="BD57" s="51"/>
    </row>
    <row r="58" spans="1:56" ht="15.75">
      <c r="A58" s="12">
        <v>9</v>
      </c>
      <c r="B58" s="19" t="s">
        <v>176</v>
      </c>
      <c r="C58" s="8"/>
      <c r="D58" s="8"/>
      <c r="E58" s="8"/>
      <c r="F58" s="8"/>
      <c r="G58" s="8"/>
      <c r="H58" s="51">
        <f t="shared" si="0"/>
        <v>0</v>
      </c>
      <c r="K58">
        <f t="shared" si="25"/>
        <v>0</v>
      </c>
      <c r="L58">
        <f>SUM(H58)</f>
        <v>0</v>
      </c>
      <c r="P58">
        <f t="shared" si="26"/>
        <v>0</v>
      </c>
      <c r="R58">
        <f>SUM(H58)</f>
        <v>0</v>
      </c>
      <c r="V58">
        <f t="shared" si="27"/>
        <v>0</v>
      </c>
      <c r="W58">
        <f>SUM(H58)</f>
        <v>0</v>
      </c>
      <c r="X58">
        <f>SUM(H58)</f>
        <v>0</v>
      </c>
      <c r="Y58">
        <f>SUM(H58)</f>
        <v>0</v>
      </c>
      <c r="Z58">
        <f>SUM(H58)</f>
        <v>0</v>
      </c>
      <c r="AA58">
        <f>SUM(H58)</f>
        <v>0</v>
      </c>
      <c r="AB58">
        <f t="shared" si="23"/>
        <v>0</v>
      </c>
      <c r="AF58" s="55"/>
      <c r="AG58" s="55"/>
      <c r="AH58" s="55"/>
      <c r="AI58" s="55"/>
      <c r="AJ58" s="55"/>
      <c r="AK58" s="55"/>
      <c r="AL58" s="55"/>
      <c r="AM58" s="55"/>
      <c r="AN58" s="55"/>
      <c r="AO58" s="55"/>
      <c r="AP58" s="55"/>
      <c r="AQ58" s="55"/>
      <c r="AR58" s="55"/>
      <c r="AS58" s="55"/>
      <c r="AT58" s="55"/>
      <c r="AU58" s="55"/>
      <c r="AV58" s="55"/>
      <c r="AW58" s="55"/>
      <c r="AX58" s="55"/>
      <c r="AY58" s="55"/>
      <c r="AZ58" s="55"/>
      <c r="BA58" s="55"/>
      <c r="BB58" s="55"/>
      <c r="BC58" s="55"/>
      <c r="BD58" s="51"/>
    </row>
    <row r="59" spans="1:56" ht="15.75">
      <c r="A59" s="12">
        <v>10</v>
      </c>
      <c r="B59" s="19" t="s">
        <v>174</v>
      </c>
      <c r="C59" s="8"/>
      <c r="D59" s="8"/>
      <c r="E59" s="8"/>
      <c r="F59" s="8"/>
      <c r="G59" s="8"/>
      <c r="H59" s="51">
        <f t="shared" si="0"/>
        <v>0</v>
      </c>
      <c r="J59">
        <f>SUM(H59)</f>
        <v>0</v>
      </c>
      <c r="K59">
        <f t="shared" si="25"/>
        <v>0</v>
      </c>
      <c r="M59">
        <f t="shared" ref="M59:M64" si="28">SUM(H59)</f>
        <v>0</v>
      </c>
      <c r="N59">
        <f>SUM(H59)</f>
        <v>0</v>
      </c>
      <c r="O59">
        <f t="shared" ref="O59:O65" si="29">SUM(H59)</f>
        <v>0</v>
      </c>
      <c r="P59">
        <f t="shared" si="26"/>
        <v>0</v>
      </c>
      <c r="R59">
        <f>SUM(H59)</f>
        <v>0</v>
      </c>
      <c r="S59">
        <f t="shared" ref="S59:S65" si="30">SUM(H59)</f>
        <v>0</v>
      </c>
      <c r="U59">
        <f>SUM(H59)</f>
        <v>0</v>
      </c>
      <c r="V59">
        <f t="shared" si="27"/>
        <v>0</v>
      </c>
      <c r="X59">
        <f>SUM(H59)</f>
        <v>0</v>
      </c>
      <c r="Y59">
        <f>SUM(H59)</f>
        <v>0</v>
      </c>
      <c r="Z59">
        <f>SUM(H59)</f>
        <v>0</v>
      </c>
      <c r="AA59">
        <f>SUM(H59)</f>
        <v>0</v>
      </c>
      <c r="AB59">
        <f t="shared" si="23"/>
        <v>0</v>
      </c>
      <c r="AF59" s="55"/>
      <c r="AG59" s="55"/>
      <c r="AH59" s="55"/>
      <c r="AI59" s="55"/>
      <c r="AJ59" s="55"/>
      <c r="AK59" s="55"/>
      <c r="AL59" s="55"/>
      <c r="AM59" s="55"/>
      <c r="AN59" s="55"/>
      <c r="AO59" s="55"/>
      <c r="AP59" s="55"/>
      <c r="AQ59" s="55"/>
      <c r="AR59" s="55"/>
      <c r="AS59" s="55"/>
      <c r="AT59" s="55"/>
      <c r="AU59" s="55"/>
      <c r="AV59" s="55"/>
      <c r="AW59" s="55"/>
      <c r="AX59" s="55"/>
      <c r="AY59" s="55"/>
      <c r="AZ59" s="55"/>
      <c r="BA59" s="55"/>
      <c r="BB59" s="55"/>
      <c r="BC59" s="55"/>
      <c r="BD59" s="51"/>
    </row>
    <row r="60" spans="1:56" ht="15.75">
      <c r="A60" s="12">
        <v>11</v>
      </c>
      <c r="B60" s="19" t="s">
        <v>175</v>
      </c>
      <c r="C60" s="8"/>
      <c r="D60" s="8"/>
      <c r="E60" s="8"/>
      <c r="F60" s="8"/>
      <c r="G60" s="8"/>
      <c r="H60" s="51">
        <f t="shared" si="0"/>
        <v>0</v>
      </c>
      <c r="J60">
        <f>SUM(H60)</f>
        <v>0</v>
      </c>
      <c r="K60">
        <f t="shared" si="25"/>
        <v>0</v>
      </c>
      <c r="M60">
        <f t="shared" si="28"/>
        <v>0</v>
      </c>
      <c r="N60">
        <f>SUM(H60)</f>
        <v>0</v>
      </c>
      <c r="O60">
        <f t="shared" si="29"/>
        <v>0</v>
      </c>
      <c r="P60">
        <f t="shared" si="26"/>
        <v>0</v>
      </c>
      <c r="S60">
        <f t="shared" si="30"/>
        <v>0</v>
      </c>
      <c r="T60">
        <f>SUM(H60)</f>
        <v>0</v>
      </c>
      <c r="V60">
        <f t="shared" si="27"/>
        <v>0</v>
      </c>
      <c r="X60">
        <f>SUM(H60)</f>
        <v>0</v>
      </c>
      <c r="Y60">
        <f>SUM(H60)</f>
        <v>0</v>
      </c>
      <c r="Z60">
        <f>SUM(H60)</f>
        <v>0</v>
      </c>
      <c r="AB60">
        <f t="shared" si="23"/>
        <v>0</v>
      </c>
      <c r="AC60">
        <f>SUM(H60)</f>
        <v>0</v>
      </c>
      <c r="AD60">
        <f>SUM(H60)</f>
        <v>0</v>
      </c>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1"/>
    </row>
    <row r="61" spans="1:56" ht="15.75">
      <c r="A61" s="12">
        <v>12</v>
      </c>
      <c r="B61" s="19" t="s">
        <v>177</v>
      </c>
      <c r="C61" s="8"/>
      <c r="D61" s="8"/>
      <c r="E61" s="8"/>
      <c r="F61" s="8"/>
      <c r="G61" s="8"/>
      <c r="H61" s="51">
        <f t="shared" si="0"/>
        <v>0</v>
      </c>
      <c r="K61">
        <f t="shared" si="25"/>
        <v>0</v>
      </c>
      <c r="M61">
        <f t="shared" si="28"/>
        <v>0</v>
      </c>
      <c r="N61">
        <f>SUM(H61)</f>
        <v>0</v>
      </c>
      <c r="O61">
        <f t="shared" si="29"/>
        <v>0</v>
      </c>
      <c r="P61">
        <f t="shared" si="26"/>
        <v>0</v>
      </c>
      <c r="R61">
        <f>SUM(H61)</f>
        <v>0</v>
      </c>
      <c r="S61">
        <f t="shared" si="30"/>
        <v>0</v>
      </c>
      <c r="T61">
        <f>SUM(H61)</f>
        <v>0</v>
      </c>
      <c r="U61">
        <f>SUM(H61)</f>
        <v>0</v>
      </c>
      <c r="V61">
        <f t="shared" si="27"/>
        <v>0</v>
      </c>
      <c r="AC61">
        <f>SUM(H61)</f>
        <v>0</v>
      </c>
      <c r="AD61">
        <f>SUM(H61)</f>
        <v>0</v>
      </c>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1"/>
    </row>
    <row r="62" spans="1:56" ht="15.75">
      <c r="A62" s="12">
        <v>13</v>
      </c>
      <c r="B62" s="19" t="s">
        <v>119</v>
      </c>
      <c r="C62" s="8"/>
      <c r="D62" s="8"/>
      <c r="E62" s="8"/>
      <c r="F62" s="8"/>
      <c r="G62" s="8"/>
      <c r="H62" s="51">
        <f t="shared" si="0"/>
        <v>0</v>
      </c>
      <c r="J62">
        <f>SUM(H62)</f>
        <v>0</v>
      </c>
      <c r="M62">
        <f t="shared" si="28"/>
        <v>0</v>
      </c>
      <c r="N62">
        <f>SUM(H62)</f>
        <v>0</v>
      </c>
      <c r="O62">
        <f t="shared" si="29"/>
        <v>0</v>
      </c>
      <c r="P62">
        <f t="shared" si="26"/>
        <v>0</v>
      </c>
      <c r="R62">
        <f>SUM(H62)</f>
        <v>0</v>
      </c>
      <c r="S62">
        <f t="shared" si="30"/>
        <v>0</v>
      </c>
      <c r="T62">
        <f>SUM(H62)</f>
        <v>0</v>
      </c>
      <c r="U62">
        <f>SUM(H62)</f>
        <v>0</v>
      </c>
      <c r="V62">
        <f t="shared" si="27"/>
        <v>0</v>
      </c>
      <c r="X62">
        <f>SUM(H62)</f>
        <v>0</v>
      </c>
      <c r="AB62">
        <f t="shared" ref="AB62:AB69" si="31">SUM(H62)</f>
        <v>0</v>
      </c>
      <c r="AC62">
        <f>SUM(H62)</f>
        <v>0</v>
      </c>
      <c r="AD62">
        <f>SUM(H62)</f>
        <v>0</v>
      </c>
      <c r="AF62" s="55"/>
      <c r="AG62" s="55"/>
      <c r="AH62" s="55"/>
      <c r="AI62" s="55"/>
      <c r="AJ62" s="55"/>
      <c r="AK62" s="55"/>
      <c r="AL62" s="55"/>
      <c r="AM62" s="55"/>
      <c r="AN62" s="55"/>
      <c r="AO62" s="55"/>
      <c r="AP62" s="55"/>
      <c r="AQ62" s="55"/>
      <c r="AR62" s="55"/>
      <c r="AS62" s="55"/>
      <c r="AT62" s="55"/>
      <c r="AU62" s="55"/>
      <c r="AV62" s="55"/>
      <c r="AW62" s="55"/>
      <c r="AX62" s="55"/>
      <c r="AY62" s="55"/>
      <c r="AZ62" s="55"/>
      <c r="BA62" s="55"/>
      <c r="BB62" s="55"/>
      <c r="BC62" s="55"/>
      <c r="BD62" s="51"/>
    </row>
    <row r="63" spans="1:56" ht="15.75">
      <c r="A63" s="12">
        <v>14</v>
      </c>
      <c r="B63" s="19" t="s">
        <v>120</v>
      </c>
      <c r="C63" s="8"/>
      <c r="D63" s="8"/>
      <c r="E63" s="8"/>
      <c r="F63" s="8"/>
      <c r="G63" s="8"/>
      <c r="H63" s="51">
        <f t="shared" si="0"/>
        <v>0</v>
      </c>
      <c r="J63">
        <f>SUM(H63)</f>
        <v>0</v>
      </c>
      <c r="K63">
        <f>SUM(H63)</f>
        <v>0</v>
      </c>
      <c r="M63">
        <f t="shared" si="28"/>
        <v>0</v>
      </c>
      <c r="O63">
        <f t="shared" si="29"/>
        <v>0</v>
      </c>
      <c r="P63">
        <f t="shared" si="26"/>
        <v>0</v>
      </c>
      <c r="R63">
        <f>SUM(H63)</f>
        <v>0</v>
      </c>
      <c r="S63">
        <f t="shared" si="30"/>
        <v>0</v>
      </c>
      <c r="U63">
        <f>SUM(H63)</f>
        <v>0</v>
      </c>
      <c r="X63">
        <f>SUM(H63)</f>
        <v>0</v>
      </c>
      <c r="AA63">
        <f>SUM(H63)</f>
        <v>0</v>
      </c>
      <c r="AB63">
        <f t="shared" si="31"/>
        <v>0</v>
      </c>
      <c r="AF63" s="55"/>
      <c r="AG63" s="55"/>
      <c r="AH63" s="55"/>
      <c r="AI63" s="55"/>
      <c r="AJ63" s="55"/>
      <c r="AK63" s="55"/>
      <c r="AL63" s="55"/>
      <c r="AM63" s="55"/>
      <c r="AN63" s="55"/>
      <c r="AO63" s="55"/>
      <c r="AP63" s="55"/>
      <c r="AQ63" s="55"/>
      <c r="AR63" s="55"/>
      <c r="AS63" s="55"/>
      <c r="AT63" s="55"/>
      <c r="AU63" s="55"/>
      <c r="AV63" s="55"/>
      <c r="AW63" s="55"/>
      <c r="AX63" s="55"/>
      <c r="AY63" s="55"/>
      <c r="AZ63" s="55"/>
      <c r="BA63" s="55"/>
      <c r="BB63" s="55"/>
      <c r="BC63" s="55"/>
      <c r="BD63" s="51"/>
    </row>
    <row r="64" spans="1:56" ht="15.75">
      <c r="A64" s="27">
        <v>15</v>
      </c>
      <c r="B64" s="32" t="s">
        <v>178</v>
      </c>
      <c r="C64" s="28"/>
      <c r="D64" s="28"/>
      <c r="E64" s="28"/>
      <c r="F64" s="28"/>
      <c r="G64" s="28"/>
      <c r="H64" s="51">
        <f t="shared" si="0"/>
        <v>0</v>
      </c>
      <c r="K64">
        <f>SUM(H64)</f>
        <v>0</v>
      </c>
      <c r="M64">
        <f t="shared" si="28"/>
        <v>0</v>
      </c>
      <c r="O64">
        <f t="shared" si="29"/>
        <v>0</v>
      </c>
      <c r="P64">
        <f t="shared" si="26"/>
        <v>0</v>
      </c>
      <c r="S64">
        <f t="shared" si="30"/>
        <v>0</v>
      </c>
      <c r="T64">
        <f>SUM(H64)</f>
        <v>0</v>
      </c>
      <c r="V64">
        <f>SUM(H64)</f>
        <v>0</v>
      </c>
      <c r="AA64">
        <f>SUM(H64)</f>
        <v>0</v>
      </c>
      <c r="AB64">
        <f t="shared" si="31"/>
        <v>0</v>
      </c>
      <c r="AF64" s="55"/>
      <c r="AG64" s="55"/>
      <c r="AH64" s="55"/>
      <c r="AI64" s="55"/>
      <c r="AJ64" s="55"/>
      <c r="AK64" s="55"/>
      <c r="AL64" s="55"/>
      <c r="AM64" s="55"/>
      <c r="AN64" s="55"/>
      <c r="AO64" s="55"/>
      <c r="AP64" s="55"/>
      <c r="AQ64" s="55"/>
      <c r="AR64" s="55"/>
      <c r="AS64" s="55"/>
      <c r="AT64" s="55"/>
      <c r="AU64" s="55"/>
      <c r="AV64" s="55"/>
      <c r="AW64" s="55"/>
      <c r="AX64" s="55"/>
      <c r="AY64" s="55"/>
      <c r="AZ64" s="55"/>
      <c r="BA64" s="55"/>
      <c r="BB64" s="55"/>
      <c r="BC64" s="55"/>
      <c r="BD64" s="51"/>
    </row>
    <row r="65" spans="1:56" ht="15.75">
      <c r="A65" s="12">
        <v>16</v>
      </c>
      <c r="B65" s="19" t="s">
        <v>179</v>
      </c>
      <c r="C65" s="8"/>
      <c r="D65" s="8"/>
      <c r="E65" s="8"/>
      <c r="F65" s="8"/>
      <c r="G65" s="8"/>
      <c r="H65" s="51">
        <f t="shared" si="0"/>
        <v>0</v>
      </c>
      <c r="K65">
        <f>SUM(H65)</f>
        <v>0</v>
      </c>
      <c r="L65">
        <f>SUM(H65)</f>
        <v>0</v>
      </c>
      <c r="O65">
        <f t="shared" si="29"/>
        <v>0</v>
      </c>
      <c r="P65">
        <f t="shared" si="26"/>
        <v>0</v>
      </c>
      <c r="Q65">
        <f>SUM(H65)</f>
        <v>0</v>
      </c>
      <c r="S65">
        <f t="shared" si="30"/>
        <v>0</v>
      </c>
      <c r="U65">
        <f>SUM(H65)</f>
        <v>0</v>
      </c>
      <c r="Z65">
        <f>SUM(H65)</f>
        <v>0</v>
      </c>
      <c r="AB65">
        <f t="shared" si="31"/>
        <v>0</v>
      </c>
      <c r="AF65" s="55"/>
      <c r="AG65" s="55"/>
      <c r="AH65" s="55"/>
      <c r="AI65" s="55"/>
      <c r="AJ65" s="55"/>
      <c r="AK65" s="55"/>
      <c r="AL65" s="55"/>
      <c r="AM65" s="55"/>
      <c r="AN65" s="55"/>
      <c r="AO65" s="55"/>
      <c r="AP65" s="55"/>
      <c r="AQ65" s="55"/>
      <c r="AR65" s="55"/>
      <c r="AS65" s="55"/>
      <c r="AT65" s="55"/>
      <c r="AU65" s="55"/>
      <c r="AV65" s="55"/>
      <c r="AW65" s="55"/>
      <c r="AX65" s="55"/>
      <c r="AY65" s="55"/>
      <c r="AZ65" s="55"/>
      <c r="BA65" s="55"/>
      <c r="BB65" s="55"/>
      <c r="BC65" s="55"/>
      <c r="BD65" s="51"/>
    </row>
    <row r="66" spans="1:56" ht="15.75">
      <c r="A66" s="12">
        <v>17</v>
      </c>
      <c r="B66" s="19" t="s">
        <v>180</v>
      </c>
      <c r="C66" s="8"/>
      <c r="D66" s="8"/>
      <c r="E66" s="8"/>
      <c r="F66" s="8"/>
      <c r="G66" s="8"/>
      <c r="H66" s="51">
        <f t="shared" si="0"/>
        <v>0</v>
      </c>
      <c r="K66">
        <f>SUM(H66)</f>
        <v>0</v>
      </c>
      <c r="L66">
        <f>SUM(H66)</f>
        <v>0</v>
      </c>
      <c r="N66">
        <f>SUM(H66)</f>
        <v>0</v>
      </c>
      <c r="P66">
        <f t="shared" si="26"/>
        <v>0</v>
      </c>
      <c r="T66">
        <f>SUM(H66)</f>
        <v>0</v>
      </c>
      <c r="V66">
        <f>SUM(H66)</f>
        <v>0</v>
      </c>
      <c r="AB66">
        <f t="shared" si="31"/>
        <v>0</v>
      </c>
      <c r="AC66">
        <f>SUM(H66)</f>
        <v>0</v>
      </c>
      <c r="AF66" s="55"/>
      <c r="AG66" s="55"/>
      <c r="AH66" s="55"/>
      <c r="AI66" s="55"/>
      <c r="AJ66" s="55"/>
      <c r="AK66" s="55"/>
      <c r="AL66" s="55"/>
      <c r="AM66" s="55"/>
      <c r="AN66" s="55"/>
      <c r="AO66" s="55"/>
      <c r="AP66" s="55"/>
      <c r="AQ66" s="55"/>
      <c r="AR66" s="55"/>
      <c r="AS66" s="55"/>
      <c r="AT66" s="55"/>
      <c r="AU66" s="55"/>
      <c r="AV66" s="55"/>
      <c r="AW66" s="55"/>
      <c r="AX66" s="55"/>
      <c r="AY66" s="55"/>
      <c r="AZ66" s="55"/>
      <c r="BA66" s="55"/>
      <c r="BB66" s="55"/>
      <c r="BC66" s="55"/>
      <c r="BD66" s="51"/>
    </row>
    <row r="67" spans="1:56" ht="15.75">
      <c r="A67" s="12">
        <v>18</v>
      </c>
      <c r="B67" s="19" t="s">
        <v>121</v>
      </c>
      <c r="C67" s="8"/>
      <c r="D67" s="8"/>
      <c r="E67" s="8"/>
      <c r="F67" s="8"/>
      <c r="G67" s="8"/>
      <c r="H67" s="51">
        <f t="shared" si="0"/>
        <v>0</v>
      </c>
      <c r="K67">
        <f>SUM(H67)</f>
        <v>0</v>
      </c>
      <c r="L67">
        <f>SUM(H67)</f>
        <v>0</v>
      </c>
      <c r="P67">
        <f t="shared" si="26"/>
        <v>0</v>
      </c>
      <c r="T67">
        <f>SUM(H67)</f>
        <v>0</v>
      </c>
      <c r="V67">
        <f>SUM(H67)</f>
        <v>0</v>
      </c>
      <c r="W67">
        <f>SUM(H67)</f>
        <v>0</v>
      </c>
      <c r="AA67">
        <f>SUM(H67)</f>
        <v>0</v>
      </c>
      <c r="AB67">
        <f t="shared" si="31"/>
        <v>0</v>
      </c>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1"/>
    </row>
    <row r="68" spans="1:56" ht="15.75">
      <c r="A68" s="12">
        <v>19</v>
      </c>
      <c r="B68" s="19" t="s">
        <v>122</v>
      </c>
      <c r="C68" s="8"/>
      <c r="D68" s="8"/>
      <c r="E68" s="8"/>
      <c r="F68" s="8"/>
      <c r="G68" s="8"/>
      <c r="H68" s="51">
        <f t="shared" si="0"/>
        <v>0</v>
      </c>
      <c r="J68">
        <f>SUM(H68)</f>
        <v>0</v>
      </c>
      <c r="M68">
        <f>SUM(H68)</f>
        <v>0</v>
      </c>
      <c r="N68">
        <f>SUM(H68)</f>
        <v>0</v>
      </c>
      <c r="P68">
        <f t="shared" si="26"/>
        <v>0</v>
      </c>
      <c r="T68">
        <f>SUM(H68)</f>
        <v>0</v>
      </c>
      <c r="V68">
        <f>SUM(H68)</f>
        <v>0</v>
      </c>
      <c r="Y68">
        <f>SUM(H68)</f>
        <v>0</v>
      </c>
      <c r="Z68">
        <f>SUM(H68)</f>
        <v>0</v>
      </c>
      <c r="AB68">
        <f t="shared" si="31"/>
        <v>0</v>
      </c>
      <c r="AD68">
        <f>SUM(H68)</f>
        <v>0</v>
      </c>
      <c r="AF68" s="55"/>
      <c r="AG68" s="55"/>
      <c r="AH68" s="55"/>
      <c r="AI68" s="55"/>
      <c r="AJ68" s="55"/>
      <c r="AK68" s="55"/>
      <c r="AL68" s="55"/>
      <c r="AM68" s="55"/>
      <c r="AN68" s="55"/>
      <c r="AO68" s="55"/>
      <c r="AP68" s="55"/>
      <c r="AQ68" s="55"/>
      <c r="AR68" s="55"/>
      <c r="AS68" s="55"/>
      <c r="AT68" s="55"/>
      <c r="AU68" s="55"/>
      <c r="AV68" s="55"/>
      <c r="AW68" s="55"/>
      <c r="AX68" s="55"/>
      <c r="AY68" s="55"/>
      <c r="AZ68" s="55"/>
      <c r="BA68" s="55"/>
      <c r="BB68" s="55"/>
      <c r="BC68" s="55"/>
      <c r="BD68" s="51"/>
    </row>
    <row r="69" spans="1:56" ht="15.75">
      <c r="A69" s="12">
        <v>20</v>
      </c>
      <c r="B69" s="19" t="s">
        <v>123</v>
      </c>
      <c r="C69" s="8"/>
      <c r="D69" s="8"/>
      <c r="E69" s="8"/>
      <c r="F69" s="8"/>
      <c r="G69" s="8"/>
      <c r="H69" s="51">
        <f t="shared" si="0"/>
        <v>0</v>
      </c>
      <c r="J69">
        <f>SUM(H69)</f>
        <v>0</v>
      </c>
      <c r="K69">
        <f>SUM(H69)</f>
        <v>0</v>
      </c>
      <c r="M69">
        <f>SUM(H69)</f>
        <v>0</v>
      </c>
      <c r="N69">
        <f>SUM(H69)</f>
        <v>0</v>
      </c>
      <c r="O69">
        <f>SUM(H69)</f>
        <v>0</v>
      </c>
      <c r="P69">
        <f t="shared" si="26"/>
        <v>0</v>
      </c>
      <c r="R69">
        <f>SUM(H69)</f>
        <v>0</v>
      </c>
      <c r="S69">
        <f>SUM(H69)</f>
        <v>0</v>
      </c>
      <c r="T69">
        <f>SUM(H69)</f>
        <v>0</v>
      </c>
      <c r="V69">
        <f>SUM(H69)</f>
        <v>0</v>
      </c>
      <c r="X69">
        <f>SUM(H69)</f>
        <v>0</v>
      </c>
      <c r="Y69">
        <f>SUM(H69)</f>
        <v>0</v>
      </c>
      <c r="Z69">
        <f>SUM(H69)</f>
        <v>0</v>
      </c>
      <c r="AB69">
        <f t="shared" si="31"/>
        <v>0</v>
      </c>
      <c r="AC69">
        <f>SUM(H69)</f>
        <v>0</v>
      </c>
      <c r="AF69" s="55"/>
      <c r="AG69" s="55"/>
      <c r="AH69" s="55"/>
      <c r="AI69" s="55"/>
      <c r="AJ69" s="55"/>
      <c r="AK69" s="55"/>
      <c r="AL69" s="55"/>
      <c r="AM69" s="55"/>
      <c r="AN69" s="55"/>
      <c r="AO69" s="55"/>
      <c r="AP69" s="55"/>
      <c r="AQ69" s="55"/>
      <c r="AR69" s="55"/>
      <c r="AS69" s="55"/>
      <c r="AT69" s="55"/>
      <c r="AU69" s="55"/>
      <c r="AV69" s="55"/>
      <c r="AW69" s="55"/>
      <c r="AX69" s="55"/>
      <c r="AY69" s="55"/>
      <c r="AZ69" s="55"/>
      <c r="BA69" s="55"/>
      <c r="BB69" s="55"/>
      <c r="BC69" s="55"/>
      <c r="BD69" s="51"/>
    </row>
    <row r="70" spans="1:56" ht="15.75">
      <c r="A70" s="12" t="s">
        <v>92</v>
      </c>
      <c r="B70" s="19"/>
      <c r="C70" s="8"/>
      <c r="D70" s="8"/>
      <c r="E70" s="8"/>
      <c r="F70" s="8"/>
      <c r="G70" s="8"/>
      <c r="H70" s="51">
        <f t="shared" si="0"/>
        <v>0</v>
      </c>
      <c r="J70">
        <f>SUM(J50:J69)</f>
        <v>0</v>
      </c>
      <c r="K70">
        <f t="shared" ref="K70:AD70" si="32">SUM(K50:K69)</f>
        <v>0</v>
      </c>
      <c r="L70">
        <f t="shared" si="32"/>
        <v>0</v>
      </c>
      <c r="M70">
        <f t="shared" si="32"/>
        <v>0</v>
      </c>
      <c r="N70">
        <f t="shared" si="32"/>
        <v>0</v>
      </c>
      <c r="O70">
        <f t="shared" si="32"/>
        <v>0</v>
      </c>
      <c r="P70">
        <f t="shared" si="32"/>
        <v>0</v>
      </c>
      <c r="Q70">
        <f t="shared" si="32"/>
        <v>0</v>
      </c>
      <c r="R70">
        <f t="shared" si="32"/>
        <v>0</v>
      </c>
      <c r="S70">
        <f t="shared" si="32"/>
        <v>0</v>
      </c>
      <c r="T70">
        <f t="shared" si="32"/>
        <v>0</v>
      </c>
      <c r="U70">
        <f t="shared" si="32"/>
        <v>0</v>
      </c>
      <c r="V70">
        <f t="shared" si="32"/>
        <v>0</v>
      </c>
      <c r="W70">
        <f t="shared" si="32"/>
        <v>0</v>
      </c>
      <c r="X70">
        <f t="shared" si="32"/>
        <v>0</v>
      </c>
      <c r="Y70">
        <f t="shared" si="32"/>
        <v>0</v>
      </c>
      <c r="Z70">
        <f t="shared" si="32"/>
        <v>0</v>
      </c>
      <c r="AA70">
        <f t="shared" si="32"/>
        <v>0</v>
      </c>
      <c r="AB70">
        <f t="shared" si="32"/>
        <v>0</v>
      </c>
      <c r="AC70">
        <f t="shared" si="32"/>
        <v>0</v>
      </c>
      <c r="AD70">
        <f t="shared" si="32"/>
        <v>0</v>
      </c>
      <c r="AF70" s="55"/>
      <c r="AG70" s="55"/>
      <c r="AH70" s="55"/>
      <c r="AI70" s="55"/>
      <c r="AJ70" s="55"/>
      <c r="AK70" s="55"/>
      <c r="AL70" s="55"/>
      <c r="AM70" s="55"/>
      <c r="AN70" s="55"/>
      <c r="AO70" s="55"/>
      <c r="AP70" s="55"/>
      <c r="AQ70" s="55"/>
      <c r="AR70" s="55"/>
      <c r="AS70" s="55"/>
      <c r="AT70" s="55"/>
      <c r="AU70" s="55"/>
      <c r="AV70" s="55"/>
      <c r="AW70" s="55"/>
      <c r="AX70" s="55"/>
      <c r="AY70" s="55"/>
      <c r="AZ70" s="55"/>
      <c r="BA70" s="55"/>
      <c r="BB70" s="55"/>
      <c r="BC70" s="55"/>
      <c r="BD70" s="51"/>
    </row>
    <row r="71" spans="1:56" ht="15.75">
      <c r="A71" s="29"/>
      <c r="B71" s="31" t="s">
        <v>124</v>
      </c>
      <c r="C71" s="30"/>
      <c r="D71" s="30"/>
      <c r="E71" s="30"/>
      <c r="F71" s="30"/>
      <c r="G71" s="30"/>
      <c r="H71" s="51">
        <f t="shared" ref="H71:H131" si="33">SUM(C71+((D71)*2)+((E71)*3)+((F71)*4)+((G71)*5))</f>
        <v>0</v>
      </c>
      <c r="AF71" s="55"/>
      <c r="AG71" s="55"/>
      <c r="AH71" s="55"/>
      <c r="AI71" s="55"/>
      <c r="AJ71" s="55"/>
      <c r="AK71" s="55"/>
      <c r="AL71" s="55"/>
      <c r="AM71" s="55"/>
      <c r="AN71" s="55"/>
      <c r="AO71" s="55"/>
      <c r="AP71" s="55"/>
      <c r="AQ71" s="55"/>
      <c r="AR71" s="55"/>
      <c r="AS71" s="55"/>
      <c r="AT71" s="55"/>
      <c r="AU71" s="55"/>
      <c r="AV71" s="55"/>
      <c r="AW71" s="55"/>
      <c r="AX71" s="55"/>
      <c r="AY71" s="55"/>
      <c r="AZ71" s="55"/>
      <c r="BA71" s="55"/>
      <c r="BB71" s="55"/>
      <c r="BC71" s="55"/>
      <c r="BD71" s="51"/>
    </row>
    <row r="72" spans="1:56" ht="15.75">
      <c r="A72" s="29"/>
      <c r="B72" s="31" t="s">
        <v>125</v>
      </c>
      <c r="C72" s="30"/>
      <c r="D72" s="30"/>
      <c r="E72" s="30"/>
      <c r="F72" s="30"/>
      <c r="G72" s="30"/>
      <c r="H72" s="51">
        <f t="shared" si="33"/>
        <v>0</v>
      </c>
      <c r="AF72" s="55"/>
      <c r="AG72" s="55"/>
      <c r="AH72" s="55"/>
      <c r="AI72" s="55"/>
      <c r="AJ72" s="55"/>
      <c r="AK72" s="55"/>
      <c r="AL72" s="55"/>
      <c r="AM72" s="55"/>
      <c r="AN72" s="55"/>
      <c r="AO72" s="55"/>
      <c r="AP72" s="55"/>
      <c r="AQ72" s="55"/>
      <c r="AR72" s="55"/>
      <c r="AS72" s="55"/>
      <c r="AT72" s="55"/>
      <c r="AU72" s="55"/>
      <c r="AV72" s="55"/>
      <c r="AW72" s="55"/>
      <c r="AX72" s="55"/>
      <c r="AY72" s="55"/>
      <c r="AZ72" s="55"/>
      <c r="BA72" s="55"/>
      <c r="BB72" s="55"/>
      <c r="BC72" s="55"/>
      <c r="BD72" s="51"/>
    </row>
    <row r="73" spans="1:56" ht="15.75">
      <c r="A73" s="12">
        <v>1</v>
      </c>
      <c r="B73" s="19" t="s">
        <v>126</v>
      </c>
      <c r="C73" s="8"/>
      <c r="D73" s="8"/>
      <c r="E73" s="8"/>
      <c r="F73" s="8"/>
      <c r="G73" s="8"/>
      <c r="H73" s="51">
        <f t="shared" si="33"/>
        <v>0</v>
      </c>
      <c r="J73">
        <f>SUM(H73)</f>
        <v>0</v>
      </c>
      <c r="K73">
        <f t="shared" ref="K73:K85" si="34">SUM(H73)</f>
        <v>0</v>
      </c>
      <c r="L73">
        <f>SUM(H73)</f>
        <v>0</v>
      </c>
      <c r="P73">
        <f t="shared" ref="P73:P92" si="35">SUM(H73)</f>
        <v>0</v>
      </c>
      <c r="Q73">
        <f>SUM(H73)</f>
        <v>0</v>
      </c>
      <c r="S73">
        <f t="shared" ref="S73:S80" si="36">SUM(H73)</f>
        <v>0</v>
      </c>
      <c r="T73">
        <f t="shared" ref="T73:T92" si="37">SUM(H73)</f>
        <v>0</v>
      </c>
      <c r="W73">
        <f>SUM(H73)</f>
        <v>0</v>
      </c>
      <c r="AA73">
        <f>SUM(H73)</f>
        <v>0</v>
      </c>
      <c r="AB73">
        <f t="shared" ref="AB73:AB82" si="38">SUM(H73)</f>
        <v>0</v>
      </c>
      <c r="AF73" s="55"/>
      <c r="AG73" s="55" t="s">
        <v>185</v>
      </c>
      <c r="AH73" s="55"/>
      <c r="AI73" s="55"/>
      <c r="AJ73" s="55"/>
      <c r="AK73" s="55"/>
      <c r="AL73" s="55"/>
      <c r="AM73" s="55" t="s">
        <v>189</v>
      </c>
      <c r="AN73" s="55"/>
      <c r="AO73" s="55"/>
      <c r="AP73" s="55"/>
      <c r="AQ73" s="55"/>
      <c r="AR73" s="55"/>
      <c r="AS73" s="55" t="s">
        <v>195</v>
      </c>
      <c r="AT73" s="55"/>
      <c r="AU73" s="55"/>
      <c r="AV73" s="55"/>
      <c r="AW73" s="55"/>
      <c r="AX73" s="55"/>
      <c r="AY73" s="55" t="s">
        <v>203</v>
      </c>
      <c r="AZ73" s="55"/>
      <c r="BA73" s="55"/>
      <c r="BB73" s="55"/>
      <c r="BC73" s="55"/>
      <c r="BD73" s="51"/>
    </row>
    <row r="74" spans="1:56" ht="15.75">
      <c r="A74" s="12">
        <v>2</v>
      </c>
      <c r="B74" s="19" t="s">
        <v>127</v>
      </c>
      <c r="C74" s="8"/>
      <c r="D74" s="8"/>
      <c r="E74" s="8"/>
      <c r="F74" s="8"/>
      <c r="G74" s="8"/>
      <c r="H74" s="51">
        <f t="shared" si="33"/>
        <v>0</v>
      </c>
      <c r="J74">
        <f>SUM(H74)</f>
        <v>0</v>
      </c>
      <c r="K74">
        <f t="shared" si="34"/>
        <v>0</v>
      </c>
      <c r="P74">
        <f t="shared" si="35"/>
        <v>0</v>
      </c>
      <c r="S74">
        <f t="shared" si="36"/>
        <v>0</v>
      </c>
      <c r="T74">
        <f t="shared" si="37"/>
        <v>0</v>
      </c>
      <c r="V74">
        <f t="shared" ref="V74:V81" si="39">SUM(H74)</f>
        <v>0</v>
      </c>
      <c r="W74">
        <f>SUM(H74)</f>
        <v>0</v>
      </c>
      <c r="X74">
        <f t="shared" ref="X74:X81" si="40">SUM(H74)</f>
        <v>0</v>
      </c>
      <c r="AB74">
        <f t="shared" si="38"/>
        <v>0</v>
      </c>
      <c r="AC74">
        <f t="shared" ref="AC74:AC92" si="41">SUM(H74)</f>
        <v>0</v>
      </c>
      <c r="AD74">
        <f>SUM(H74)</f>
        <v>0</v>
      </c>
      <c r="AF74" s="55"/>
      <c r="AG74" s="55" t="s">
        <v>162</v>
      </c>
      <c r="AH74" s="55" t="s">
        <v>163</v>
      </c>
      <c r="AI74" s="55" t="s">
        <v>164</v>
      </c>
      <c r="AJ74" s="55" t="s">
        <v>165</v>
      </c>
      <c r="AK74" s="55"/>
      <c r="AL74" s="55"/>
      <c r="AM74" s="55" t="s">
        <v>156</v>
      </c>
      <c r="AN74" s="55" t="s">
        <v>157</v>
      </c>
      <c r="AO74" s="55" t="s">
        <v>158</v>
      </c>
      <c r="AP74" s="55" t="s">
        <v>159</v>
      </c>
      <c r="AQ74" s="55"/>
      <c r="AR74" s="55"/>
      <c r="AS74" s="55" t="s">
        <v>191</v>
      </c>
      <c r="AT74" s="55" t="s">
        <v>154</v>
      </c>
      <c r="AU74" s="55" t="s">
        <v>192</v>
      </c>
      <c r="AV74" s="55"/>
      <c r="AW74" s="55"/>
      <c r="AX74" s="55"/>
      <c r="AY74" s="55" t="s">
        <v>197</v>
      </c>
      <c r="AZ74" s="55" t="s">
        <v>198</v>
      </c>
      <c r="BA74" s="55" t="s">
        <v>199</v>
      </c>
      <c r="BB74" s="55" t="s">
        <v>200</v>
      </c>
      <c r="BC74" s="55" t="s">
        <v>201</v>
      </c>
      <c r="BD74" s="59" t="s">
        <v>202</v>
      </c>
    </row>
    <row r="75" spans="1:56" ht="15.75">
      <c r="A75" s="23">
        <v>3</v>
      </c>
      <c r="B75" s="24" t="s">
        <v>128</v>
      </c>
      <c r="C75" s="26"/>
      <c r="D75" s="26"/>
      <c r="E75" s="26"/>
      <c r="F75" s="26"/>
      <c r="G75" s="26"/>
      <c r="H75" s="51">
        <f t="shared" si="33"/>
        <v>0</v>
      </c>
      <c r="J75">
        <f>SUM(H75)</f>
        <v>0</v>
      </c>
      <c r="K75">
        <f t="shared" si="34"/>
        <v>0</v>
      </c>
      <c r="P75">
        <f t="shared" si="35"/>
        <v>0</v>
      </c>
      <c r="Q75">
        <f>SUM(H75)</f>
        <v>0</v>
      </c>
      <c r="S75">
        <f t="shared" si="36"/>
        <v>0</v>
      </c>
      <c r="T75">
        <f t="shared" si="37"/>
        <v>0</v>
      </c>
      <c r="V75">
        <f t="shared" si="39"/>
        <v>0</v>
      </c>
      <c r="W75">
        <f>SUM(H75)</f>
        <v>0</v>
      </c>
      <c r="X75">
        <f t="shared" si="40"/>
        <v>0</v>
      </c>
      <c r="AB75">
        <f t="shared" si="38"/>
        <v>0</v>
      </c>
      <c r="AC75">
        <f t="shared" si="41"/>
        <v>0</v>
      </c>
      <c r="AD75">
        <f>SUM(H75)</f>
        <v>0</v>
      </c>
      <c r="AF75" s="55"/>
      <c r="AG75" s="56">
        <f>SUM(AA93/7)*20</f>
        <v>0</v>
      </c>
      <c r="AH75" s="56">
        <f>SUM(AB93/18)*20</f>
        <v>0</v>
      </c>
      <c r="AI75" s="56">
        <f>SUM(AC93/19)*20</f>
        <v>0</v>
      </c>
      <c r="AJ75" s="56">
        <f>SUM(AD93/13)*20</f>
        <v>0</v>
      </c>
      <c r="AK75" s="55"/>
      <c r="AL75" s="55"/>
      <c r="AM75" s="56">
        <f>SUM(U93/12)*20</f>
        <v>0</v>
      </c>
      <c r="AN75" s="56">
        <f>SUM(V93/16)*20</f>
        <v>0</v>
      </c>
      <c r="AO75" s="56">
        <f>SUM(W93/19)*20</f>
        <v>0</v>
      </c>
      <c r="AP75" s="56">
        <f>SUM(X93/18)*20</f>
        <v>0</v>
      </c>
      <c r="AQ75" s="55"/>
      <c r="AR75" s="55"/>
      <c r="AS75" s="56">
        <f>SUM(R93/8)*20</f>
        <v>0</v>
      </c>
      <c r="AT75" s="56">
        <f>SUM(S93/10)*20</f>
        <v>0</v>
      </c>
      <c r="AU75" s="56">
        <f>SUM(T93/20)*20</f>
        <v>0</v>
      </c>
      <c r="AV75" s="55"/>
      <c r="AW75" s="55"/>
      <c r="AX75" s="55"/>
      <c r="AY75" s="56">
        <f>SUM(L93/12)*20</f>
        <v>0</v>
      </c>
      <c r="AZ75" s="56">
        <f>SUM(M93/7)*20</f>
        <v>0</v>
      </c>
      <c r="BA75" s="56">
        <f>SUM(N93/7)*20</f>
        <v>0</v>
      </c>
      <c r="BB75" s="56">
        <f>SUM(O93/8)*20</f>
        <v>0</v>
      </c>
      <c r="BC75" s="56">
        <f>SUM(P93/20)*20</f>
        <v>0</v>
      </c>
      <c r="BD75" s="60">
        <f>SUM(Q93/9)*20</f>
        <v>0</v>
      </c>
    </row>
    <row r="76" spans="1:56" ht="15.75">
      <c r="A76" s="12">
        <v>4</v>
      </c>
      <c r="B76" s="19" t="s">
        <v>129</v>
      </c>
      <c r="C76" s="8"/>
      <c r="D76" s="8"/>
      <c r="E76" s="8"/>
      <c r="F76" s="8"/>
      <c r="G76" s="8"/>
      <c r="H76" s="51">
        <f t="shared" si="33"/>
        <v>0</v>
      </c>
      <c r="J76">
        <f>SUM(H76)</f>
        <v>0</v>
      </c>
      <c r="K76">
        <f t="shared" si="34"/>
        <v>0</v>
      </c>
      <c r="M76">
        <f>SUM(H76)</f>
        <v>0</v>
      </c>
      <c r="N76">
        <f>SUM(H76)</f>
        <v>0</v>
      </c>
      <c r="O76">
        <f>SUM(H76)</f>
        <v>0</v>
      </c>
      <c r="P76">
        <f t="shared" si="35"/>
        <v>0</v>
      </c>
      <c r="R76">
        <f>SUM(H76)</f>
        <v>0</v>
      </c>
      <c r="S76">
        <f t="shared" si="36"/>
        <v>0</v>
      </c>
      <c r="T76">
        <f t="shared" si="37"/>
        <v>0</v>
      </c>
      <c r="U76">
        <f>SUM(H76)</f>
        <v>0</v>
      </c>
      <c r="V76">
        <f t="shared" si="39"/>
        <v>0</v>
      </c>
      <c r="W76">
        <f>SUM(H76)</f>
        <v>0</v>
      </c>
      <c r="X76">
        <f t="shared" si="40"/>
        <v>0</v>
      </c>
      <c r="AA76">
        <f>SUM(H76)</f>
        <v>0</v>
      </c>
      <c r="AB76">
        <f t="shared" si="38"/>
        <v>0</v>
      </c>
      <c r="AC76">
        <f t="shared" si="41"/>
        <v>0</v>
      </c>
      <c r="AF76" s="55"/>
      <c r="AG76" s="55"/>
      <c r="AH76" s="55"/>
      <c r="AI76" s="55"/>
      <c r="AJ76" s="55"/>
      <c r="AK76" s="55"/>
      <c r="AL76" s="55"/>
      <c r="AM76" s="55"/>
      <c r="AN76" s="55"/>
      <c r="AO76" s="55"/>
      <c r="AP76" s="55"/>
      <c r="AQ76" s="55"/>
      <c r="AR76" s="55"/>
      <c r="AS76" s="55"/>
      <c r="AT76" s="55"/>
      <c r="AU76" s="55"/>
      <c r="AV76" s="55"/>
      <c r="AW76" s="55"/>
      <c r="AX76" s="55"/>
      <c r="AY76" s="55"/>
      <c r="AZ76" s="55"/>
      <c r="BA76" s="55"/>
      <c r="BB76" s="55"/>
      <c r="BC76" s="55"/>
      <c r="BD76" s="51"/>
    </row>
    <row r="77" spans="1:56" ht="15.75">
      <c r="A77" s="12">
        <v>5</v>
      </c>
      <c r="B77" s="19" t="s">
        <v>130</v>
      </c>
      <c r="C77" s="8"/>
      <c r="D77" s="8"/>
      <c r="E77" s="8"/>
      <c r="F77" s="8"/>
      <c r="G77" s="8"/>
      <c r="H77" s="51">
        <f t="shared" si="33"/>
        <v>0</v>
      </c>
      <c r="J77">
        <f>SUM(H77)</f>
        <v>0</v>
      </c>
      <c r="K77">
        <f t="shared" si="34"/>
        <v>0</v>
      </c>
      <c r="L77">
        <f>SUM(H77)</f>
        <v>0</v>
      </c>
      <c r="N77">
        <f>SUM(H77)</f>
        <v>0</v>
      </c>
      <c r="P77">
        <f t="shared" si="35"/>
        <v>0</v>
      </c>
      <c r="Q77">
        <f>SUM(H77)</f>
        <v>0</v>
      </c>
      <c r="R77">
        <f>SUM(H77)</f>
        <v>0</v>
      </c>
      <c r="S77">
        <f t="shared" si="36"/>
        <v>0</v>
      </c>
      <c r="T77">
        <f t="shared" si="37"/>
        <v>0</v>
      </c>
      <c r="U77">
        <f>SUM(H77)</f>
        <v>0</v>
      </c>
      <c r="V77">
        <f t="shared" si="39"/>
        <v>0</v>
      </c>
      <c r="W77">
        <f>SUM(H77)</f>
        <v>0</v>
      </c>
      <c r="X77">
        <f t="shared" si="40"/>
        <v>0</v>
      </c>
      <c r="AA77">
        <f>SUM(H77)</f>
        <v>0</v>
      </c>
      <c r="AB77">
        <f t="shared" si="38"/>
        <v>0</v>
      </c>
      <c r="AC77">
        <f t="shared" si="41"/>
        <v>0</v>
      </c>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1"/>
    </row>
    <row r="78" spans="1:56" ht="15.75">
      <c r="A78" s="12">
        <v>6</v>
      </c>
      <c r="B78" s="19" t="s">
        <v>131</v>
      </c>
      <c r="C78" s="8"/>
      <c r="D78" s="8"/>
      <c r="E78" s="8"/>
      <c r="F78" s="8"/>
      <c r="G78" s="8"/>
      <c r="H78" s="51">
        <f t="shared" si="33"/>
        <v>0</v>
      </c>
      <c r="K78">
        <f t="shared" si="34"/>
        <v>0</v>
      </c>
      <c r="M78">
        <f>SUM(H78)</f>
        <v>0</v>
      </c>
      <c r="O78">
        <f>SUM(H78)</f>
        <v>0</v>
      </c>
      <c r="P78">
        <f t="shared" si="35"/>
        <v>0</v>
      </c>
      <c r="Q78">
        <f>SUM(H78)</f>
        <v>0</v>
      </c>
      <c r="S78">
        <f t="shared" si="36"/>
        <v>0</v>
      </c>
      <c r="T78">
        <f t="shared" si="37"/>
        <v>0</v>
      </c>
      <c r="U78">
        <f>SUM(H78)</f>
        <v>0</v>
      </c>
      <c r="V78">
        <f t="shared" si="39"/>
        <v>0</v>
      </c>
      <c r="X78">
        <f t="shared" si="40"/>
        <v>0</v>
      </c>
      <c r="AA78">
        <f>SUM(H78)</f>
        <v>0</v>
      </c>
      <c r="AB78">
        <f t="shared" si="38"/>
        <v>0</v>
      </c>
      <c r="AC78">
        <f t="shared" si="41"/>
        <v>0</v>
      </c>
      <c r="AF78" s="55"/>
      <c r="AG78" s="55"/>
      <c r="AH78" s="55"/>
      <c r="AI78" s="55"/>
      <c r="AJ78" s="55"/>
      <c r="AK78" s="55"/>
      <c r="AL78" s="55"/>
      <c r="AM78" s="55"/>
      <c r="AN78" s="55"/>
      <c r="AO78" s="55"/>
      <c r="AP78" s="55"/>
      <c r="AQ78" s="55"/>
      <c r="AR78" s="55"/>
      <c r="AS78" s="55"/>
      <c r="AT78" s="55"/>
      <c r="AU78" s="55"/>
      <c r="AV78" s="55"/>
      <c r="AW78" s="55"/>
      <c r="AX78" s="55"/>
      <c r="AY78" s="55"/>
      <c r="AZ78" s="55"/>
      <c r="BA78" s="55"/>
      <c r="BB78" s="55"/>
      <c r="BC78" s="55"/>
      <c r="BD78" s="51"/>
    </row>
    <row r="79" spans="1:56" ht="15.75">
      <c r="A79" s="12">
        <v>7</v>
      </c>
      <c r="B79" s="19" t="s">
        <v>132</v>
      </c>
      <c r="C79" s="8"/>
      <c r="D79" s="8"/>
      <c r="E79" s="8"/>
      <c r="F79" s="8"/>
      <c r="G79" s="8"/>
      <c r="H79" s="51">
        <f t="shared" si="33"/>
        <v>0</v>
      </c>
      <c r="K79">
        <f t="shared" si="34"/>
        <v>0</v>
      </c>
      <c r="M79">
        <f>SUM(H79)</f>
        <v>0</v>
      </c>
      <c r="N79">
        <f>SUM(H79)</f>
        <v>0</v>
      </c>
      <c r="O79">
        <f>SUM(H79)</f>
        <v>0</v>
      </c>
      <c r="P79">
        <f t="shared" si="35"/>
        <v>0</v>
      </c>
      <c r="Q79">
        <f>SUM(H79)</f>
        <v>0</v>
      </c>
      <c r="S79">
        <f t="shared" si="36"/>
        <v>0</v>
      </c>
      <c r="T79">
        <f t="shared" si="37"/>
        <v>0</v>
      </c>
      <c r="U79">
        <f>SUM(H79)</f>
        <v>0</v>
      </c>
      <c r="V79">
        <f t="shared" si="39"/>
        <v>0</v>
      </c>
      <c r="W79">
        <f t="shared" ref="W79:W92" si="42">SUM(H79)</f>
        <v>0</v>
      </c>
      <c r="X79">
        <f t="shared" si="40"/>
        <v>0</v>
      </c>
      <c r="AA79">
        <f>SUM(H79)</f>
        <v>0</v>
      </c>
      <c r="AB79">
        <f t="shared" si="38"/>
        <v>0</v>
      </c>
      <c r="AC79">
        <f t="shared" si="41"/>
        <v>0</v>
      </c>
      <c r="AD79">
        <f>SUM(H79)</f>
        <v>0</v>
      </c>
      <c r="AF79" s="55"/>
      <c r="AG79" s="55"/>
      <c r="AH79" s="55"/>
      <c r="AI79" s="55"/>
      <c r="AJ79" s="55"/>
      <c r="AK79" s="55"/>
      <c r="AL79" s="55"/>
      <c r="AM79" s="55"/>
      <c r="AN79" s="55"/>
      <c r="AO79" s="55"/>
      <c r="AP79" s="55"/>
      <c r="AQ79" s="55"/>
      <c r="AR79" s="55"/>
      <c r="AS79" s="55"/>
      <c r="AT79" s="55"/>
      <c r="AU79" s="55"/>
      <c r="AV79" s="55"/>
      <c r="AW79" s="55"/>
      <c r="AX79" s="55"/>
      <c r="AY79" s="55"/>
      <c r="AZ79" s="55"/>
      <c r="BA79" s="55"/>
      <c r="BB79" s="55"/>
      <c r="BC79" s="55"/>
    </row>
    <row r="80" spans="1:56" ht="15.75">
      <c r="A80" s="12">
        <v>8</v>
      </c>
      <c r="B80" s="19" t="s">
        <v>181</v>
      </c>
      <c r="C80" s="8"/>
      <c r="D80" s="8"/>
      <c r="E80" s="8"/>
      <c r="F80" s="8"/>
      <c r="G80" s="8"/>
      <c r="H80" s="51">
        <f t="shared" si="33"/>
        <v>0</v>
      </c>
      <c r="J80">
        <f>SUM(H80)</f>
        <v>0</v>
      </c>
      <c r="K80">
        <f t="shared" si="34"/>
        <v>0</v>
      </c>
      <c r="L80">
        <f>SUM(H80)</f>
        <v>0</v>
      </c>
      <c r="M80">
        <f>SUM(H80)</f>
        <v>0</v>
      </c>
      <c r="N80">
        <f>SUM(H80)</f>
        <v>0</v>
      </c>
      <c r="P80">
        <f t="shared" si="35"/>
        <v>0</v>
      </c>
      <c r="S80">
        <f t="shared" si="36"/>
        <v>0</v>
      </c>
      <c r="T80">
        <f t="shared" si="37"/>
        <v>0</v>
      </c>
      <c r="U80">
        <f>SUM(H80)</f>
        <v>0</v>
      </c>
      <c r="V80">
        <f t="shared" si="39"/>
        <v>0</v>
      </c>
      <c r="W80">
        <f t="shared" si="42"/>
        <v>0</v>
      </c>
      <c r="X80">
        <f t="shared" si="40"/>
        <v>0</v>
      </c>
      <c r="AA80">
        <f>SUM(H80)</f>
        <v>0</v>
      </c>
      <c r="AB80">
        <f t="shared" si="38"/>
        <v>0</v>
      </c>
      <c r="AC80">
        <f t="shared" si="41"/>
        <v>0</v>
      </c>
      <c r="AF80" s="55"/>
      <c r="AG80" s="55"/>
      <c r="AH80" s="55"/>
      <c r="AI80" s="55"/>
      <c r="AJ80" s="55"/>
      <c r="AK80" s="55"/>
      <c r="AL80" s="55"/>
      <c r="AM80" s="55"/>
      <c r="AN80" s="55"/>
      <c r="AO80" s="55"/>
      <c r="AP80" s="55"/>
      <c r="AQ80" s="55"/>
      <c r="AR80" s="55"/>
      <c r="AS80" s="55"/>
      <c r="AT80" s="55"/>
      <c r="AU80" s="55"/>
      <c r="AV80" s="55"/>
      <c r="AW80" s="55"/>
      <c r="AX80" s="55"/>
      <c r="AY80" s="55"/>
      <c r="AZ80" s="55"/>
      <c r="BA80" s="55"/>
      <c r="BB80" s="55"/>
      <c r="BC80" s="55"/>
    </row>
    <row r="81" spans="1:55" ht="15.75">
      <c r="A81" s="12">
        <v>9</v>
      </c>
      <c r="B81" s="19" t="s">
        <v>133</v>
      </c>
      <c r="C81" s="8"/>
      <c r="D81" s="8"/>
      <c r="E81" s="8"/>
      <c r="F81" s="8"/>
      <c r="G81" s="8"/>
      <c r="H81" s="51">
        <f t="shared" si="33"/>
        <v>0</v>
      </c>
      <c r="K81">
        <f t="shared" si="34"/>
        <v>0</v>
      </c>
      <c r="L81">
        <f>SUM(H81)</f>
        <v>0</v>
      </c>
      <c r="P81">
        <f t="shared" si="35"/>
        <v>0</v>
      </c>
      <c r="T81">
        <f t="shared" si="37"/>
        <v>0</v>
      </c>
      <c r="V81">
        <f t="shared" si="39"/>
        <v>0</v>
      </c>
      <c r="W81">
        <f t="shared" si="42"/>
        <v>0</v>
      </c>
      <c r="X81">
        <f t="shared" si="40"/>
        <v>0</v>
      </c>
      <c r="AB81">
        <f t="shared" si="38"/>
        <v>0</v>
      </c>
      <c r="AC81">
        <f t="shared" si="41"/>
        <v>0</v>
      </c>
      <c r="AF81" s="55"/>
      <c r="AG81" s="55"/>
      <c r="AH81" s="55"/>
      <c r="AI81" s="55"/>
      <c r="AJ81" s="55"/>
      <c r="AK81" s="55"/>
      <c r="AL81" s="55"/>
      <c r="AM81" s="55"/>
      <c r="AN81" s="55"/>
      <c r="AO81" s="55"/>
      <c r="AP81" s="55"/>
      <c r="AQ81" s="55"/>
      <c r="AR81" s="55"/>
      <c r="AS81" s="55"/>
      <c r="AT81" s="55"/>
      <c r="AU81" s="55"/>
      <c r="AV81" s="55"/>
      <c r="AW81" s="55"/>
      <c r="AX81" s="55"/>
      <c r="AY81" s="55"/>
      <c r="AZ81" s="55"/>
      <c r="BA81" s="55"/>
      <c r="BB81" s="55"/>
      <c r="BC81" s="55"/>
    </row>
    <row r="82" spans="1:55" ht="15.75">
      <c r="A82" s="12">
        <v>10</v>
      </c>
      <c r="B82" s="19" t="s">
        <v>134</v>
      </c>
      <c r="C82" s="8"/>
      <c r="D82" s="8"/>
      <c r="E82" s="8"/>
      <c r="F82" s="8"/>
      <c r="G82" s="8"/>
      <c r="H82" s="51">
        <f t="shared" si="33"/>
        <v>0</v>
      </c>
      <c r="K82">
        <f t="shared" si="34"/>
        <v>0</v>
      </c>
      <c r="L82">
        <f>SUM(H82)</f>
        <v>0</v>
      </c>
      <c r="P82">
        <f t="shared" si="35"/>
        <v>0</v>
      </c>
      <c r="Q82">
        <f>SUM(H82)</f>
        <v>0</v>
      </c>
      <c r="T82">
        <f t="shared" si="37"/>
        <v>0</v>
      </c>
      <c r="W82">
        <f t="shared" si="42"/>
        <v>0</v>
      </c>
      <c r="AB82">
        <f t="shared" si="38"/>
        <v>0</v>
      </c>
      <c r="AC82">
        <f t="shared" si="41"/>
        <v>0</v>
      </c>
      <c r="AD82">
        <f t="shared" ref="AD82:AD88" si="43">SUM(H82)</f>
        <v>0</v>
      </c>
      <c r="AF82" s="55"/>
      <c r="AG82" s="55"/>
      <c r="AH82" s="55"/>
      <c r="AI82" s="55"/>
      <c r="AJ82" s="55"/>
      <c r="AK82" s="55"/>
      <c r="AL82" s="55"/>
      <c r="AM82" s="55"/>
      <c r="AN82" s="55"/>
      <c r="AO82" s="55"/>
      <c r="AP82" s="55"/>
      <c r="AQ82" s="55"/>
      <c r="AR82" s="55"/>
      <c r="AS82" s="55"/>
      <c r="AT82" s="55"/>
      <c r="AU82" s="55"/>
      <c r="AV82" s="55"/>
      <c r="AW82" s="55"/>
      <c r="AX82" s="55"/>
      <c r="AY82" s="55"/>
      <c r="AZ82" s="55"/>
      <c r="BA82" s="55"/>
      <c r="BB82" s="55"/>
      <c r="BC82" s="55"/>
    </row>
    <row r="83" spans="1:55" ht="15.75">
      <c r="A83" s="12">
        <v>11</v>
      </c>
      <c r="B83" s="19" t="s">
        <v>135</v>
      </c>
      <c r="C83" s="8"/>
      <c r="D83" s="8"/>
      <c r="E83" s="8"/>
      <c r="F83" s="8"/>
      <c r="G83" s="8"/>
      <c r="H83" s="51">
        <f t="shared" si="33"/>
        <v>0</v>
      </c>
      <c r="J83">
        <f>SUM(H83)</f>
        <v>0</v>
      </c>
      <c r="K83">
        <f t="shared" si="34"/>
        <v>0</v>
      </c>
      <c r="L83">
        <f>SUM(H83)</f>
        <v>0</v>
      </c>
      <c r="P83">
        <f t="shared" si="35"/>
        <v>0</v>
      </c>
      <c r="T83">
        <f t="shared" si="37"/>
        <v>0</v>
      </c>
      <c r="V83">
        <f>SUM(H83)</f>
        <v>0</v>
      </c>
      <c r="W83">
        <f t="shared" si="42"/>
        <v>0</v>
      </c>
      <c r="X83">
        <f t="shared" ref="X83:X92" si="44">SUM(H83)</f>
        <v>0</v>
      </c>
      <c r="AC83">
        <f t="shared" si="41"/>
        <v>0</v>
      </c>
      <c r="AD83">
        <f t="shared" si="43"/>
        <v>0</v>
      </c>
      <c r="AF83" s="55"/>
      <c r="AG83" s="55"/>
      <c r="AH83" s="55"/>
      <c r="AI83" s="55"/>
      <c r="AJ83" s="55"/>
      <c r="AK83" s="55"/>
      <c r="AL83" s="55"/>
      <c r="AM83" s="55"/>
      <c r="AN83" s="55"/>
      <c r="AO83" s="55"/>
      <c r="AP83" s="55"/>
      <c r="AQ83" s="55"/>
      <c r="AR83" s="55"/>
      <c r="AS83" s="55"/>
      <c r="AT83" s="55"/>
      <c r="AU83" s="55"/>
      <c r="AV83" s="55"/>
      <c r="AW83" s="55"/>
      <c r="AX83" s="55"/>
      <c r="AY83" s="55"/>
      <c r="AZ83" s="55"/>
      <c r="BA83" s="55"/>
      <c r="BB83" s="55"/>
      <c r="BC83" s="55"/>
    </row>
    <row r="84" spans="1:55" ht="15.75">
      <c r="A84" s="12">
        <v>12</v>
      </c>
      <c r="B84" s="19" t="s">
        <v>136</v>
      </c>
      <c r="C84" s="8"/>
      <c r="D84" s="8"/>
      <c r="E84" s="8"/>
      <c r="F84" s="8"/>
      <c r="G84" s="8"/>
      <c r="H84" s="51">
        <f t="shared" si="33"/>
        <v>0</v>
      </c>
      <c r="J84">
        <f>SUM(H84)</f>
        <v>0</v>
      </c>
      <c r="K84">
        <f t="shared" si="34"/>
        <v>0</v>
      </c>
      <c r="P84">
        <f t="shared" si="35"/>
        <v>0</v>
      </c>
      <c r="Q84">
        <f>SUM(H84)</f>
        <v>0</v>
      </c>
      <c r="R84">
        <f>SUM(H84)</f>
        <v>0</v>
      </c>
      <c r="T84">
        <f t="shared" si="37"/>
        <v>0</v>
      </c>
      <c r="U84">
        <f>SUM(H84)</f>
        <v>0</v>
      </c>
      <c r="V84">
        <f>SUM(H84)</f>
        <v>0</v>
      </c>
      <c r="W84">
        <f t="shared" si="42"/>
        <v>0</v>
      </c>
      <c r="X84">
        <f t="shared" si="44"/>
        <v>0</v>
      </c>
      <c r="AB84">
        <f>SUM(H84)</f>
        <v>0</v>
      </c>
      <c r="AC84">
        <f t="shared" si="41"/>
        <v>0</v>
      </c>
      <c r="AD84">
        <f t="shared" si="43"/>
        <v>0</v>
      </c>
      <c r="AF84" s="55"/>
      <c r="AG84" s="55"/>
      <c r="AH84" s="55"/>
      <c r="AI84" s="55"/>
      <c r="AJ84" s="55"/>
      <c r="AK84" s="55"/>
      <c r="AL84" s="55"/>
      <c r="AM84" s="55"/>
      <c r="AN84" s="55"/>
      <c r="AO84" s="55"/>
      <c r="AP84" s="55"/>
      <c r="AQ84" s="55"/>
      <c r="AR84" s="55"/>
      <c r="AS84" s="55"/>
      <c r="AT84" s="55"/>
      <c r="AU84" s="55"/>
      <c r="AV84" s="55"/>
      <c r="AW84" s="55"/>
      <c r="AX84" s="55"/>
      <c r="AY84" s="55"/>
      <c r="AZ84" s="55"/>
      <c r="BA84" s="55"/>
      <c r="BB84" s="55"/>
      <c r="BC84" s="55"/>
    </row>
    <row r="85" spans="1:55" ht="15.75">
      <c r="A85" s="23">
        <v>13</v>
      </c>
      <c r="B85" s="24" t="s">
        <v>137</v>
      </c>
      <c r="C85" s="26"/>
      <c r="D85" s="26"/>
      <c r="E85" s="26"/>
      <c r="F85" s="26"/>
      <c r="G85" s="26"/>
      <c r="H85" s="51">
        <f t="shared" si="33"/>
        <v>0</v>
      </c>
      <c r="J85">
        <f>SUM(H85)</f>
        <v>0</v>
      </c>
      <c r="K85">
        <f t="shared" si="34"/>
        <v>0</v>
      </c>
      <c r="L85">
        <f>SUM(H85)</f>
        <v>0</v>
      </c>
      <c r="P85">
        <f t="shared" si="35"/>
        <v>0</v>
      </c>
      <c r="R85">
        <f>SUM(H85)</f>
        <v>0</v>
      </c>
      <c r="T85">
        <f t="shared" si="37"/>
        <v>0</v>
      </c>
      <c r="U85">
        <f>SUM(H85)</f>
        <v>0</v>
      </c>
      <c r="V85">
        <f>SUM(H85)</f>
        <v>0</v>
      </c>
      <c r="W85">
        <f t="shared" si="42"/>
        <v>0</v>
      </c>
      <c r="X85">
        <f t="shared" si="44"/>
        <v>0</v>
      </c>
      <c r="AC85">
        <f t="shared" si="41"/>
        <v>0</v>
      </c>
      <c r="AD85">
        <f t="shared" si="43"/>
        <v>0</v>
      </c>
      <c r="AF85" s="55"/>
      <c r="AG85" s="55"/>
      <c r="AH85" s="55"/>
      <c r="AI85" s="55"/>
      <c r="AJ85" s="55"/>
      <c r="AK85" s="55"/>
      <c r="AL85" s="55"/>
      <c r="AM85" s="55"/>
      <c r="AN85" s="55"/>
      <c r="AO85" s="55"/>
      <c r="AP85" s="55"/>
      <c r="AQ85" s="55"/>
      <c r="AR85" s="55"/>
      <c r="AS85" s="55"/>
      <c r="AT85" s="55"/>
      <c r="AU85" s="55"/>
      <c r="AV85" s="55"/>
      <c r="AW85" s="55"/>
      <c r="AX85" s="55"/>
      <c r="AY85" s="55"/>
      <c r="AZ85" s="55"/>
      <c r="BA85" s="55"/>
      <c r="BB85" s="55"/>
      <c r="BC85" s="55"/>
    </row>
    <row r="86" spans="1:55" ht="15.75">
      <c r="A86" s="12">
        <v>14</v>
      </c>
      <c r="B86" s="19" t="s">
        <v>138</v>
      </c>
      <c r="C86" s="8"/>
      <c r="D86" s="8"/>
      <c r="E86" s="8"/>
      <c r="F86" s="8"/>
      <c r="G86" s="8"/>
      <c r="H86" s="51">
        <f t="shared" si="33"/>
        <v>0</v>
      </c>
      <c r="J86">
        <f>SUM(H86)</f>
        <v>0</v>
      </c>
      <c r="L86">
        <f>SUM(H86)</f>
        <v>0</v>
      </c>
      <c r="M86">
        <f>SUM(H86)</f>
        <v>0</v>
      </c>
      <c r="N86">
        <f>SUM(H86)</f>
        <v>0</v>
      </c>
      <c r="P86">
        <f t="shared" si="35"/>
        <v>0</v>
      </c>
      <c r="T86">
        <f t="shared" si="37"/>
        <v>0</v>
      </c>
      <c r="U86">
        <f>SUM(H86)</f>
        <v>0</v>
      </c>
      <c r="V86">
        <f>SUM(H86)</f>
        <v>0</v>
      </c>
      <c r="W86">
        <f t="shared" si="42"/>
        <v>0</v>
      </c>
      <c r="X86">
        <f t="shared" si="44"/>
        <v>0</v>
      </c>
      <c r="AB86">
        <f t="shared" ref="AB86:AB92" si="45">SUM(H86)</f>
        <v>0</v>
      </c>
      <c r="AC86">
        <f t="shared" si="41"/>
        <v>0</v>
      </c>
      <c r="AD86">
        <f t="shared" si="43"/>
        <v>0</v>
      </c>
      <c r="AF86" s="55"/>
      <c r="AG86" s="55"/>
      <c r="AH86" s="55"/>
      <c r="AI86" s="55"/>
      <c r="AJ86" s="55"/>
      <c r="AK86" s="55"/>
      <c r="AL86" s="55"/>
      <c r="AM86" s="55"/>
      <c r="AN86" s="55"/>
      <c r="AO86" s="55"/>
      <c r="AP86" s="55"/>
      <c r="AQ86" s="55"/>
      <c r="AR86" s="55"/>
      <c r="AS86" s="55"/>
      <c r="AT86" s="55"/>
      <c r="AU86" s="55"/>
      <c r="AV86" s="55"/>
      <c r="AW86" s="55"/>
      <c r="AX86" s="55"/>
      <c r="AY86" s="55"/>
      <c r="AZ86" s="55"/>
      <c r="BA86" s="55"/>
      <c r="BB86" s="55"/>
      <c r="BC86" s="55"/>
    </row>
    <row r="87" spans="1:55" ht="15.75">
      <c r="A87" s="12">
        <v>15</v>
      </c>
      <c r="B87" s="19" t="s">
        <v>139</v>
      </c>
      <c r="C87" s="8"/>
      <c r="D87" s="8"/>
      <c r="E87" s="8"/>
      <c r="F87" s="8"/>
      <c r="G87" s="8"/>
      <c r="H87" s="51">
        <f t="shared" si="33"/>
        <v>0</v>
      </c>
      <c r="J87">
        <f>SUM(H87)</f>
        <v>0</v>
      </c>
      <c r="L87">
        <f>SUM(H87)</f>
        <v>0</v>
      </c>
      <c r="M87">
        <f>SUM(H87)</f>
        <v>0</v>
      </c>
      <c r="N87">
        <f>SUM(H87)</f>
        <v>0</v>
      </c>
      <c r="P87">
        <f t="shared" si="35"/>
        <v>0</v>
      </c>
      <c r="T87">
        <f t="shared" si="37"/>
        <v>0</v>
      </c>
      <c r="V87">
        <f>SUM(H87)</f>
        <v>0</v>
      </c>
      <c r="W87">
        <f t="shared" si="42"/>
        <v>0</v>
      </c>
      <c r="X87">
        <f t="shared" si="44"/>
        <v>0</v>
      </c>
      <c r="AB87">
        <f t="shared" si="45"/>
        <v>0</v>
      </c>
      <c r="AC87">
        <f t="shared" si="41"/>
        <v>0</v>
      </c>
      <c r="AD87">
        <f t="shared" si="43"/>
        <v>0</v>
      </c>
      <c r="AF87" s="55"/>
      <c r="AG87" s="55"/>
      <c r="AH87" s="55"/>
      <c r="AI87" s="55"/>
      <c r="AJ87" s="55"/>
      <c r="AK87" s="55"/>
      <c r="AL87" s="55"/>
      <c r="AM87" s="55"/>
      <c r="AN87" s="55"/>
      <c r="AO87" s="55"/>
      <c r="AP87" s="55"/>
      <c r="AQ87" s="55"/>
      <c r="AR87" s="55"/>
      <c r="AS87" s="55"/>
      <c r="AT87" s="55"/>
      <c r="AU87" s="55"/>
      <c r="AV87" s="55"/>
      <c r="AW87" s="55"/>
      <c r="AX87" s="55"/>
      <c r="AY87" s="55"/>
      <c r="AZ87" s="55"/>
      <c r="BA87" s="55"/>
      <c r="BB87" s="55"/>
      <c r="BC87" s="55"/>
    </row>
    <row r="88" spans="1:55" ht="15.75">
      <c r="A88" s="12">
        <v>16</v>
      </c>
      <c r="B88" s="19" t="s">
        <v>140</v>
      </c>
      <c r="C88" s="8"/>
      <c r="D88" s="8"/>
      <c r="E88" s="8"/>
      <c r="F88" s="8"/>
      <c r="G88" s="8"/>
      <c r="H88" s="51">
        <f t="shared" si="33"/>
        <v>0</v>
      </c>
      <c r="K88">
        <f>SUM(H88)</f>
        <v>0</v>
      </c>
      <c r="L88">
        <f>SUM(H88)</f>
        <v>0</v>
      </c>
      <c r="M88">
        <f>SUM(H88)</f>
        <v>0</v>
      </c>
      <c r="O88">
        <f>SUM(H88)</f>
        <v>0</v>
      </c>
      <c r="P88">
        <f t="shared" si="35"/>
        <v>0</v>
      </c>
      <c r="R88">
        <f>SUM(H88)</f>
        <v>0</v>
      </c>
      <c r="S88">
        <f>SUM(H88)</f>
        <v>0</v>
      </c>
      <c r="T88">
        <f t="shared" si="37"/>
        <v>0</v>
      </c>
      <c r="U88">
        <f>SUM(H88)</f>
        <v>0</v>
      </c>
      <c r="W88">
        <f t="shared" si="42"/>
        <v>0</v>
      </c>
      <c r="X88">
        <f t="shared" si="44"/>
        <v>0</v>
      </c>
      <c r="Y88">
        <f>SUM(H88)</f>
        <v>0</v>
      </c>
      <c r="Z88">
        <f>SUM(H88)</f>
        <v>0</v>
      </c>
      <c r="AB88">
        <f t="shared" si="45"/>
        <v>0</v>
      </c>
      <c r="AC88">
        <f t="shared" si="41"/>
        <v>0</v>
      </c>
      <c r="AD88">
        <f t="shared" si="43"/>
        <v>0</v>
      </c>
      <c r="AF88" s="55"/>
      <c r="AG88" s="55"/>
      <c r="AH88" s="55"/>
      <c r="AI88" s="55"/>
      <c r="AJ88" s="55"/>
      <c r="AK88" s="55"/>
      <c r="AL88" s="55"/>
      <c r="AM88" s="55"/>
      <c r="AN88" s="55"/>
      <c r="AO88" s="55"/>
      <c r="AP88" s="55"/>
      <c r="AQ88" s="55"/>
      <c r="AR88" s="55"/>
      <c r="AS88" s="55"/>
      <c r="AT88" s="55"/>
      <c r="AU88" s="55"/>
      <c r="AV88" s="55"/>
      <c r="AW88" s="55"/>
      <c r="AX88" s="55"/>
      <c r="AY88" s="55"/>
      <c r="AZ88" s="55"/>
      <c r="BA88" s="55"/>
      <c r="BB88" s="55"/>
      <c r="BC88" s="55"/>
    </row>
    <row r="89" spans="1:55" ht="15.75">
      <c r="A89" s="12">
        <v>17</v>
      </c>
      <c r="B89" s="19" t="s">
        <v>141</v>
      </c>
      <c r="C89" s="8"/>
      <c r="D89" s="8"/>
      <c r="E89" s="8"/>
      <c r="F89" s="8"/>
      <c r="G89" s="8"/>
      <c r="H89" s="51">
        <f t="shared" si="33"/>
        <v>0</v>
      </c>
      <c r="J89">
        <f>SUM(H89)</f>
        <v>0</v>
      </c>
      <c r="K89">
        <f>SUM(H89)</f>
        <v>0</v>
      </c>
      <c r="O89">
        <f>SUM(H89)</f>
        <v>0</v>
      </c>
      <c r="P89">
        <f t="shared" si="35"/>
        <v>0</v>
      </c>
      <c r="R89">
        <f>SUM(H89)</f>
        <v>0</v>
      </c>
      <c r="T89">
        <f t="shared" si="37"/>
        <v>0</v>
      </c>
      <c r="U89">
        <f>SUM(H89)</f>
        <v>0</v>
      </c>
      <c r="V89">
        <f>SUM(H89)</f>
        <v>0</v>
      </c>
      <c r="W89">
        <f t="shared" si="42"/>
        <v>0</v>
      </c>
      <c r="X89">
        <f t="shared" si="44"/>
        <v>0</v>
      </c>
      <c r="AA89">
        <f>SUM(H89)</f>
        <v>0</v>
      </c>
      <c r="AB89">
        <f t="shared" si="45"/>
        <v>0</v>
      </c>
      <c r="AC89">
        <f t="shared" si="41"/>
        <v>0</v>
      </c>
      <c r="AF89" s="55"/>
      <c r="AG89" s="55"/>
      <c r="AH89" s="55"/>
      <c r="AI89" s="55"/>
      <c r="AJ89" s="55"/>
      <c r="AK89" s="55"/>
      <c r="AL89" s="55"/>
      <c r="AM89" s="55"/>
      <c r="AN89" s="55"/>
      <c r="AO89" s="55"/>
      <c r="AP89" s="55"/>
      <c r="AQ89" s="55"/>
      <c r="AR89" s="55"/>
      <c r="AS89" s="55"/>
      <c r="AT89" s="55"/>
      <c r="AU89" s="55"/>
      <c r="AV89" s="55"/>
      <c r="AW89" s="55"/>
      <c r="AX89" s="55"/>
      <c r="AY89" s="55"/>
      <c r="AZ89" s="55"/>
      <c r="BA89" s="55"/>
      <c r="BB89" s="55"/>
      <c r="BC89" s="55"/>
    </row>
    <row r="90" spans="1:55" ht="15.75">
      <c r="A90" s="12">
        <v>18</v>
      </c>
      <c r="B90" s="19" t="s">
        <v>142</v>
      </c>
      <c r="C90" s="8"/>
      <c r="D90" s="8"/>
      <c r="E90" s="8"/>
      <c r="F90" s="8"/>
      <c r="G90" s="8"/>
      <c r="H90" s="51">
        <f t="shared" si="33"/>
        <v>0</v>
      </c>
      <c r="K90">
        <f>SUM(H90)</f>
        <v>0</v>
      </c>
      <c r="L90">
        <f>SUM(H90)</f>
        <v>0</v>
      </c>
      <c r="O90">
        <f>SUM(H90)</f>
        <v>0</v>
      </c>
      <c r="P90">
        <f t="shared" si="35"/>
        <v>0</v>
      </c>
      <c r="Q90">
        <f>SUM(H90)</f>
        <v>0</v>
      </c>
      <c r="R90">
        <f>SUM(H90)</f>
        <v>0</v>
      </c>
      <c r="T90">
        <f t="shared" si="37"/>
        <v>0</v>
      </c>
      <c r="U90">
        <f>SUM(H90)</f>
        <v>0</v>
      </c>
      <c r="W90">
        <f t="shared" si="42"/>
        <v>0</v>
      </c>
      <c r="X90">
        <f t="shared" si="44"/>
        <v>0</v>
      </c>
      <c r="AB90">
        <f t="shared" si="45"/>
        <v>0</v>
      </c>
      <c r="AC90">
        <f t="shared" si="41"/>
        <v>0</v>
      </c>
      <c r="AD90">
        <f>SUM(H90)</f>
        <v>0</v>
      </c>
      <c r="AF90" s="55"/>
      <c r="AG90" s="55"/>
      <c r="AH90" s="55"/>
      <c r="AI90" s="55"/>
      <c r="AJ90" s="55"/>
      <c r="AK90" s="55"/>
      <c r="AL90" s="55"/>
      <c r="AM90" s="55"/>
      <c r="AN90" s="55"/>
      <c r="AO90" s="55"/>
      <c r="AP90" s="55"/>
      <c r="AQ90" s="55"/>
      <c r="AR90" s="55"/>
      <c r="AS90" s="55"/>
      <c r="AT90" s="55"/>
      <c r="AU90" s="55"/>
      <c r="AV90" s="55"/>
      <c r="AW90" s="55"/>
      <c r="AX90" s="55"/>
      <c r="AY90" s="55"/>
      <c r="AZ90" s="55"/>
      <c r="BA90" s="55"/>
      <c r="BB90" s="55"/>
      <c r="BC90" s="55"/>
    </row>
    <row r="91" spans="1:55" ht="15.75">
      <c r="A91" s="12">
        <v>19</v>
      </c>
      <c r="B91" s="19" t="s">
        <v>143</v>
      </c>
      <c r="C91" s="8"/>
      <c r="D91" s="8"/>
      <c r="E91" s="8"/>
      <c r="F91" s="8"/>
      <c r="G91" s="8"/>
      <c r="H91" s="51">
        <f t="shared" si="33"/>
        <v>0</v>
      </c>
      <c r="K91">
        <f>SUM(H91)</f>
        <v>0</v>
      </c>
      <c r="L91">
        <f>SUM(H91)</f>
        <v>0</v>
      </c>
      <c r="O91">
        <f>SUM(H91)</f>
        <v>0</v>
      </c>
      <c r="P91">
        <f t="shared" si="35"/>
        <v>0</v>
      </c>
      <c r="Q91">
        <f>SUM(H91)</f>
        <v>0</v>
      </c>
      <c r="R91">
        <f>SUM(H91)</f>
        <v>0</v>
      </c>
      <c r="S91">
        <f>SUM(H91)</f>
        <v>0</v>
      </c>
      <c r="T91">
        <f t="shared" si="37"/>
        <v>0</v>
      </c>
      <c r="U91">
        <f>SUM(H91)</f>
        <v>0</v>
      </c>
      <c r="V91">
        <f>SUM(H91)</f>
        <v>0</v>
      </c>
      <c r="W91">
        <f t="shared" si="42"/>
        <v>0</v>
      </c>
      <c r="X91">
        <f t="shared" si="44"/>
        <v>0</v>
      </c>
      <c r="AB91">
        <f t="shared" si="45"/>
        <v>0</v>
      </c>
      <c r="AC91">
        <f t="shared" si="41"/>
        <v>0</v>
      </c>
      <c r="AD91">
        <f>SUM(H91)</f>
        <v>0</v>
      </c>
      <c r="AF91" s="55"/>
      <c r="AG91" s="55"/>
      <c r="AH91" s="55"/>
      <c r="AI91" s="55"/>
      <c r="AJ91" s="55"/>
      <c r="AK91" s="55"/>
      <c r="AL91" s="55"/>
      <c r="AM91" s="55"/>
      <c r="AN91" s="55"/>
      <c r="AO91" s="55"/>
      <c r="AP91" s="55"/>
      <c r="AQ91" s="55"/>
      <c r="AR91" s="55"/>
      <c r="AS91" s="55"/>
      <c r="AT91" s="55"/>
      <c r="AU91" s="55"/>
      <c r="AV91" s="55"/>
      <c r="AW91" s="55"/>
      <c r="AX91" s="55"/>
      <c r="AY91" s="55"/>
      <c r="AZ91" s="55"/>
      <c r="BA91" s="55"/>
      <c r="BB91" s="55"/>
      <c r="BC91" s="55"/>
    </row>
    <row r="92" spans="1:55" ht="15.75">
      <c r="A92" s="12">
        <v>20</v>
      </c>
      <c r="B92" s="19" t="s">
        <v>172</v>
      </c>
      <c r="C92" s="8"/>
      <c r="D92" s="8"/>
      <c r="E92" s="8"/>
      <c r="F92" s="8"/>
      <c r="G92" s="8"/>
      <c r="H92" s="51">
        <f t="shared" si="33"/>
        <v>0</v>
      </c>
      <c r="J92">
        <f>SUM(H92)</f>
        <v>0</v>
      </c>
      <c r="M92">
        <f>SUM(H92)</f>
        <v>0</v>
      </c>
      <c r="N92">
        <f>SUM(H92)</f>
        <v>0</v>
      </c>
      <c r="O92">
        <f>SUM(H92)</f>
        <v>0</v>
      </c>
      <c r="P92">
        <f t="shared" si="35"/>
        <v>0</v>
      </c>
      <c r="T92">
        <f t="shared" si="37"/>
        <v>0</v>
      </c>
      <c r="V92">
        <f>SUM(H92)</f>
        <v>0</v>
      </c>
      <c r="W92">
        <f t="shared" si="42"/>
        <v>0</v>
      </c>
      <c r="X92">
        <f t="shared" si="44"/>
        <v>0</v>
      </c>
      <c r="AB92">
        <f t="shared" si="45"/>
        <v>0</v>
      </c>
      <c r="AC92">
        <f t="shared" si="41"/>
        <v>0</v>
      </c>
      <c r="AD92">
        <f>SUM(H92)</f>
        <v>0</v>
      </c>
      <c r="AF92" s="55"/>
      <c r="AG92" s="55"/>
      <c r="AH92" s="55"/>
      <c r="AI92" s="55"/>
      <c r="AJ92" s="55"/>
      <c r="AK92" s="55"/>
      <c r="AL92" s="55"/>
      <c r="AM92" s="55"/>
      <c r="AN92" s="55"/>
      <c r="AO92" s="55"/>
      <c r="AP92" s="55"/>
      <c r="AQ92" s="55"/>
      <c r="AR92" s="55"/>
      <c r="AS92" s="55"/>
      <c r="AT92" s="55"/>
      <c r="AU92" s="55"/>
      <c r="AV92" s="55"/>
      <c r="AW92" s="55"/>
      <c r="AX92" s="55"/>
      <c r="AY92" s="55"/>
      <c r="AZ92" s="55"/>
      <c r="BA92" s="55"/>
      <c r="BB92" s="55"/>
      <c r="BC92" s="55"/>
    </row>
    <row r="93" spans="1:55" ht="15.75">
      <c r="A93" s="12" t="s">
        <v>92</v>
      </c>
      <c r="B93" s="19"/>
      <c r="C93" s="8"/>
      <c r="D93" s="8"/>
      <c r="E93" s="8"/>
      <c r="F93" s="8"/>
      <c r="G93" s="8"/>
      <c r="H93" s="51"/>
      <c r="J93">
        <f>SUM(J73:J92)</f>
        <v>0</v>
      </c>
      <c r="K93">
        <f t="shared" ref="K93:AD93" si="46">SUM(K73:K92)</f>
        <v>0</v>
      </c>
      <c r="L93">
        <f t="shared" si="46"/>
        <v>0</v>
      </c>
      <c r="M93">
        <f t="shared" si="46"/>
        <v>0</v>
      </c>
      <c r="N93">
        <f t="shared" si="46"/>
        <v>0</v>
      </c>
      <c r="O93">
        <f t="shared" si="46"/>
        <v>0</v>
      </c>
      <c r="P93">
        <f t="shared" si="46"/>
        <v>0</v>
      </c>
      <c r="Q93">
        <f t="shared" si="46"/>
        <v>0</v>
      </c>
      <c r="R93">
        <f t="shared" si="46"/>
        <v>0</v>
      </c>
      <c r="S93">
        <f t="shared" si="46"/>
        <v>0</v>
      </c>
      <c r="T93">
        <f t="shared" si="46"/>
        <v>0</v>
      </c>
      <c r="U93">
        <f t="shared" si="46"/>
        <v>0</v>
      </c>
      <c r="V93">
        <f t="shared" si="46"/>
        <v>0</v>
      </c>
      <c r="W93">
        <f t="shared" si="46"/>
        <v>0</v>
      </c>
      <c r="X93">
        <f t="shared" si="46"/>
        <v>0</v>
      </c>
      <c r="Y93">
        <f t="shared" si="46"/>
        <v>0</v>
      </c>
      <c r="Z93">
        <f t="shared" si="46"/>
        <v>0</v>
      </c>
      <c r="AA93">
        <f t="shared" si="46"/>
        <v>0</v>
      </c>
      <c r="AB93">
        <f t="shared" si="46"/>
        <v>0</v>
      </c>
      <c r="AC93">
        <f t="shared" si="46"/>
        <v>0</v>
      </c>
      <c r="AD93">
        <f t="shared" si="46"/>
        <v>0</v>
      </c>
      <c r="AF93" s="55"/>
      <c r="AG93" s="55"/>
      <c r="AH93" s="55"/>
      <c r="AI93" s="55"/>
      <c r="AJ93" s="55"/>
      <c r="AK93" s="55"/>
      <c r="AL93" s="55"/>
      <c r="AM93" s="55"/>
      <c r="AN93" s="55"/>
      <c r="AO93" s="55"/>
      <c r="AP93" s="55"/>
      <c r="AQ93" s="55"/>
      <c r="AR93" s="55"/>
      <c r="AS93" s="55"/>
      <c r="AT93" s="55"/>
      <c r="AU93" s="55"/>
      <c r="AV93" s="55"/>
      <c r="AW93" s="55"/>
      <c r="AX93" s="55"/>
      <c r="AY93" s="55"/>
      <c r="AZ93" s="55"/>
      <c r="BA93" s="55"/>
      <c r="BB93" s="55"/>
      <c r="BC93" s="55"/>
    </row>
    <row r="94" spans="1:55" ht="15.75">
      <c r="A94" s="12"/>
      <c r="B94" s="18" t="s">
        <v>0</v>
      </c>
      <c r="C94" s="6"/>
      <c r="D94" s="6"/>
      <c r="E94" s="6"/>
      <c r="F94" s="6"/>
      <c r="G94" s="6"/>
      <c r="H94" s="51"/>
      <c r="AF94" s="55"/>
      <c r="AG94" s="55"/>
      <c r="AH94" s="55"/>
      <c r="AI94" s="55"/>
      <c r="AJ94" s="55"/>
      <c r="AK94" s="55"/>
      <c r="AL94" s="55"/>
      <c r="AM94" s="55"/>
      <c r="AN94" s="55"/>
      <c r="AO94" s="55"/>
      <c r="AP94" s="55"/>
      <c r="AQ94" s="55"/>
      <c r="AR94" s="55"/>
      <c r="AS94" s="55"/>
      <c r="AT94" s="55"/>
      <c r="AU94" s="55"/>
      <c r="AV94" s="55"/>
      <c r="AW94" s="55"/>
      <c r="AX94" s="55"/>
      <c r="AY94" s="55"/>
      <c r="AZ94" s="55"/>
      <c r="BA94" s="55"/>
      <c r="BB94" s="55"/>
      <c r="BC94" s="55"/>
    </row>
    <row r="95" spans="1:55" ht="15.75">
      <c r="A95" s="12"/>
      <c r="B95" s="19" t="s">
        <v>70</v>
      </c>
      <c r="C95" s="8"/>
      <c r="D95" s="8"/>
      <c r="E95" s="8"/>
      <c r="F95" s="8"/>
      <c r="G95" s="8"/>
      <c r="H95" s="51">
        <f t="shared" si="33"/>
        <v>0</v>
      </c>
      <c r="AF95" s="55"/>
      <c r="AG95" s="55"/>
      <c r="AH95" s="55"/>
      <c r="AI95" s="55"/>
      <c r="AJ95" s="55"/>
      <c r="AK95" s="55"/>
      <c r="AL95" s="55"/>
      <c r="AM95" s="55"/>
      <c r="AN95" s="55"/>
      <c r="AO95" s="55"/>
      <c r="AP95" s="55"/>
      <c r="AQ95" s="55"/>
      <c r="AR95" s="55"/>
      <c r="AS95" s="55"/>
      <c r="AT95" s="55"/>
      <c r="AU95" s="55"/>
      <c r="AV95" s="55"/>
      <c r="AW95" s="55"/>
      <c r="AX95" s="55"/>
      <c r="AY95" s="55"/>
      <c r="AZ95" s="55"/>
      <c r="BA95" s="55"/>
      <c r="BB95" s="55"/>
      <c r="BC95" s="55"/>
    </row>
    <row r="96" spans="1:55" ht="15.75">
      <c r="A96" s="12">
        <v>81</v>
      </c>
      <c r="B96" s="19" t="s">
        <v>47</v>
      </c>
      <c r="C96" s="8"/>
      <c r="D96" s="8"/>
      <c r="E96" s="8"/>
      <c r="F96" s="8"/>
      <c r="G96" s="8"/>
      <c r="H96" s="51">
        <f t="shared" si="33"/>
        <v>0</v>
      </c>
      <c r="AF96" s="55"/>
      <c r="AG96" s="55"/>
      <c r="AH96" s="55"/>
      <c r="AI96" s="55"/>
      <c r="AJ96" s="55"/>
      <c r="AK96" s="55"/>
      <c r="AL96" s="55"/>
      <c r="AM96" s="55"/>
      <c r="AN96" s="55"/>
      <c r="AO96" s="55"/>
      <c r="AP96" s="55"/>
      <c r="AQ96" s="55"/>
      <c r="AR96" s="55"/>
      <c r="AS96" s="55"/>
      <c r="AT96" s="55"/>
      <c r="AU96" s="55"/>
      <c r="AV96" s="55"/>
      <c r="AW96" s="55"/>
      <c r="AX96" s="55"/>
      <c r="AY96" s="55"/>
      <c r="AZ96" s="55"/>
      <c r="BA96" s="55"/>
      <c r="BB96" s="55"/>
      <c r="BC96" s="55"/>
    </row>
    <row r="97" spans="1:67" ht="15.75">
      <c r="A97" s="11"/>
      <c r="B97" s="19" t="s">
        <v>1</v>
      </c>
      <c r="C97" s="8"/>
      <c r="D97" s="8"/>
      <c r="E97" s="8"/>
      <c r="F97" s="8"/>
      <c r="G97" s="8"/>
      <c r="H97" s="51">
        <f t="shared" si="33"/>
        <v>0</v>
      </c>
      <c r="AF97" s="55"/>
      <c r="AG97" s="55"/>
      <c r="AH97" s="55"/>
      <c r="AI97" s="55"/>
      <c r="AJ97" s="55"/>
      <c r="AK97" s="55"/>
      <c r="AL97" s="55"/>
      <c r="AM97" s="55"/>
      <c r="AN97" s="55"/>
      <c r="AO97" s="55"/>
      <c r="AP97" s="55"/>
      <c r="AQ97" s="55"/>
      <c r="AR97" s="55"/>
      <c r="AS97" s="55"/>
      <c r="AT97" s="55"/>
      <c r="AU97" s="55"/>
      <c r="AV97" s="55"/>
      <c r="AW97" s="55"/>
      <c r="AX97" s="55"/>
      <c r="AY97" s="55"/>
      <c r="AZ97" s="55"/>
      <c r="BA97" s="55"/>
      <c r="BB97" s="55"/>
      <c r="BC97" s="55"/>
    </row>
    <row r="98" spans="1:67" ht="15.75">
      <c r="A98" s="12">
        <v>82</v>
      </c>
      <c r="B98" s="19" t="s">
        <v>2</v>
      </c>
      <c r="C98" s="8"/>
      <c r="D98" s="8"/>
      <c r="E98" s="8"/>
      <c r="F98" s="8"/>
      <c r="G98" s="8"/>
      <c r="H98" s="51">
        <f t="shared" si="33"/>
        <v>0</v>
      </c>
      <c r="AF98" s="55"/>
      <c r="AG98" s="55"/>
      <c r="AH98" s="55"/>
      <c r="AI98" s="55"/>
      <c r="AJ98" s="55"/>
      <c r="AK98" s="55"/>
      <c r="AL98" s="55"/>
      <c r="AM98" s="55"/>
      <c r="AN98" s="55"/>
      <c r="AO98" s="55"/>
      <c r="AP98" s="55"/>
      <c r="AQ98" s="55"/>
      <c r="AR98" s="55"/>
      <c r="AS98" s="55"/>
      <c r="AT98" s="55"/>
      <c r="AU98" s="55"/>
      <c r="AV98" s="55"/>
      <c r="AW98" s="55"/>
      <c r="AX98" s="55"/>
      <c r="AY98" s="55"/>
      <c r="AZ98" s="55"/>
      <c r="BA98" s="55"/>
      <c r="BB98" s="55"/>
      <c r="BC98" s="55"/>
    </row>
    <row r="99" spans="1:67" ht="15.75">
      <c r="A99" s="12">
        <v>83</v>
      </c>
      <c r="B99" s="19" t="s">
        <v>3</v>
      </c>
      <c r="C99" s="8"/>
      <c r="D99" s="8"/>
      <c r="E99" s="8"/>
      <c r="F99" s="8"/>
      <c r="G99" s="8"/>
      <c r="H99" s="51">
        <f t="shared" si="33"/>
        <v>0</v>
      </c>
      <c r="AF99" s="55"/>
      <c r="AG99" s="55"/>
      <c r="AH99" s="55"/>
      <c r="AI99" s="55"/>
      <c r="AJ99" s="55"/>
      <c r="AK99" s="55"/>
      <c r="AL99" s="55"/>
      <c r="AM99" s="55"/>
      <c r="AN99" s="55"/>
      <c r="AO99" s="55"/>
      <c r="AP99" s="55"/>
      <c r="AQ99" s="55"/>
      <c r="AR99" s="55"/>
      <c r="AS99" s="55"/>
      <c r="AT99" s="55"/>
      <c r="AU99" s="55"/>
      <c r="AV99" s="55"/>
      <c r="AW99" s="55"/>
      <c r="AX99" s="55"/>
      <c r="AY99" s="55"/>
      <c r="AZ99" s="55"/>
      <c r="BA99" s="55"/>
      <c r="BB99" s="55"/>
      <c r="BC99" s="55"/>
    </row>
    <row r="100" spans="1:67" ht="15.75">
      <c r="A100" s="12">
        <v>84</v>
      </c>
      <c r="B100" s="18" t="s">
        <v>4</v>
      </c>
      <c r="C100" s="6"/>
      <c r="D100" s="6"/>
      <c r="E100" s="6"/>
      <c r="F100" s="6"/>
      <c r="G100" s="6"/>
      <c r="H100" s="51">
        <f t="shared" si="33"/>
        <v>0</v>
      </c>
      <c r="AF100" s="57"/>
      <c r="AG100" s="57"/>
      <c r="AH100" s="57"/>
      <c r="AI100" s="57"/>
      <c r="AJ100" s="57"/>
      <c r="AK100" s="57"/>
      <c r="AL100" s="57"/>
      <c r="AM100" s="57"/>
      <c r="AN100" s="57"/>
      <c r="AO100" s="57"/>
      <c r="AP100" s="57"/>
      <c r="AQ100" s="57"/>
      <c r="AR100" s="57"/>
      <c r="AS100" s="57"/>
      <c r="AT100" s="57"/>
      <c r="AU100" s="57"/>
      <c r="AV100" s="57"/>
      <c r="AW100" s="57"/>
      <c r="AX100" s="57"/>
      <c r="AY100" s="57"/>
      <c r="AZ100" s="57"/>
      <c r="BA100" s="57"/>
      <c r="BB100" s="57"/>
      <c r="BC100" s="57"/>
      <c r="BD100" s="53"/>
      <c r="BE100" s="53"/>
      <c r="BF100" s="53"/>
      <c r="BG100" s="53"/>
      <c r="BH100" s="53"/>
      <c r="BI100" s="53"/>
      <c r="BJ100" s="53"/>
      <c r="BK100" s="53"/>
      <c r="BL100" s="53"/>
      <c r="BM100" s="53"/>
      <c r="BN100" s="53"/>
      <c r="BO100" s="53"/>
    </row>
    <row r="101" spans="1:67" ht="15.75">
      <c r="A101" s="12">
        <v>85</v>
      </c>
      <c r="B101" s="19" t="s">
        <v>5</v>
      </c>
      <c r="C101" s="8"/>
      <c r="D101" s="8"/>
      <c r="E101" s="8"/>
      <c r="F101" s="8"/>
      <c r="G101" s="8"/>
      <c r="H101" s="51">
        <f t="shared" si="33"/>
        <v>0</v>
      </c>
      <c r="AF101" s="57"/>
      <c r="AG101" s="57"/>
      <c r="AH101" s="57"/>
      <c r="AI101" s="57"/>
      <c r="AJ101" s="57"/>
      <c r="AK101" s="57"/>
      <c r="AL101" s="57"/>
      <c r="AM101" s="57"/>
      <c r="AN101" s="57"/>
      <c r="AO101" s="57"/>
      <c r="AP101" s="57"/>
      <c r="AQ101" s="57"/>
      <c r="AR101" s="57"/>
      <c r="AS101" s="57"/>
      <c r="AT101" s="57"/>
      <c r="AU101" s="57"/>
      <c r="AV101" s="57"/>
      <c r="AW101" s="57"/>
      <c r="AX101" s="57"/>
      <c r="AY101" s="57"/>
      <c r="AZ101" s="57"/>
      <c r="BA101" s="57"/>
      <c r="BB101" s="57"/>
      <c r="BC101" s="57"/>
      <c r="BD101" s="53"/>
      <c r="BE101" s="53"/>
      <c r="BF101" s="53"/>
      <c r="BG101" s="53"/>
      <c r="BH101" s="53"/>
      <c r="BI101" s="53"/>
      <c r="BJ101" s="53"/>
      <c r="BK101" s="53"/>
      <c r="BL101" s="53"/>
      <c r="BM101" s="53"/>
      <c r="BN101" s="53"/>
      <c r="BO101" s="53"/>
    </row>
    <row r="102" spans="1:67" ht="15.75">
      <c r="A102" s="12">
        <v>86</v>
      </c>
      <c r="B102" s="19" t="s">
        <v>6</v>
      </c>
      <c r="C102" s="8"/>
      <c r="D102" s="8"/>
      <c r="E102" s="8"/>
      <c r="F102" s="8"/>
      <c r="G102" s="8"/>
      <c r="H102" s="51">
        <f t="shared" si="33"/>
        <v>0</v>
      </c>
      <c r="AF102" s="57"/>
      <c r="AG102" s="57"/>
      <c r="AH102" s="57"/>
      <c r="AI102" s="57"/>
      <c r="AJ102" s="57"/>
      <c r="AK102" s="57"/>
      <c r="AL102" s="57"/>
      <c r="AM102" s="57"/>
      <c r="AN102" s="57"/>
      <c r="AO102" s="57"/>
      <c r="AP102" s="57"/>
      <c r="AQ102" s="57"/>
      <c r="AR102" s="57"/>
      <c r="AS102" s="57"/>
      <c r="AT102" s="57"/>
      <c r="AU102" s="57"/>
      <c r="AV102" s="57"/>
      <c r="AW102" s="57"/>
      <c r="AX102" s="57"/>
      <c r="AY102" s="57"/>
      <c r="AZ102" s="57"/>
      <c r="BA102" s="57"/>
      <c r="BB102" s="57"/>
      <c r="BC102" s="57"/>
      <c r="BD102" s="54"/>
      <c r="BE102" s="54"/>
      <c r="BF102" s="54"/>
      <c r="BG102" s="54"/>
      <c r="BH102" s="53"/>
      <c r="BI102" s="53"/>
      <c r="BJ102" s="53"/>
      <c r="BK102" s="53"/>
      <c r="BL102" s="53"/>
      <c r="BM102" s="53"/>
      <c r="BN102" s="53"/>
      <c r="BO102" s="53"/>
    </row>
    <row r="103" spans="1:67" ht="15.75">
      <c r="A103" s="11"/>
      <c r="B103" s="19" t="s">
        <v>7</v>
      </c>
      <c r="C103" s="8"/>
      <c r="D103" s="8"/>
      <c r="E103" s="8"/>
      <c r="F103" s="8"/>
      <c r="G103" s="8"/>
      <c r="H103" s="51">
        <f t="shared" si="33"/>
        <v>0</v>
      </c>
      <c r="AF103" s="53"/>
      <c r="AG103" s="53"/>
      <c r="AH103" s="54"/>
      <c r="AI103" s="54"/>
      <c r="AJ103" s="54"/>
      <c r="AK103" s="54"/>
      <c r="AL103" s="54"/>
      <c r="AM103" s="54"/>
      <c r="AN103" s="54"/>
      <c r="AO103" s="54"/>
      <c r="AP103" s="54"/>
      <c r="AQ103" s="54"/>
      <c r="AR103" s="54"/>
      <c r="AS103" s="54"/>
      <c r="AT103" s="54"/>
      <c r="AU103" s="54"/>
      <c r="AV103" s="54"/>
      <c r="AW103" s="54"/>
      <c r="AX103" s="54"/>
      <c r="AY103" s="54"/>
      <c r="AZ103" s="54"/>
      <c r="BA103" s="54"/>
      <c r="BB103" s="54"/>
      <c r="BC103" s="54"/>
      <c r="BD103" s="54"/>
      <c r="BE103" s="54"/>
      <c r="BF103" s="54"/>
      <c r="BG103" s="54"/>
      <c r="BH103" s="53"/>
      <c r="BI103" s="53"/>
      <c r="BJ103" s="53"/>
      <c r="BK103" s="53"/>
      <c r="BL103" s="53"/>
      <c r="BM103" s="53"/>
      <c r="BN103" s="53"/>
      <c r="BO103" s="53"/>
    </row>
    <row r="104" spans="1:67" ht="15.75">
      <c r="A104" s="12">
        <v>87</v>
      </c>
      <c r="B104" s="18" t="s">
        <v>8</v>
      </c>
      <c r="C104" s="6"/>
      <c r="D104" s="6"/>
      <c r="E104" s="6"/>
      <c r="F104" s="6"/>
      <c r="G104" s="6"/>
      <c r="H104" s="51">
        <f t="shared" si="33"/>
        <v>0</v>
      </c>
      <c r="AF104" s="53"/>
      <c r="AG104" s="53"/>
      <c r="AH104" s="54"/>
      <c r="AI104" s="54"/>
      <c r="AJ104" s="54"/>
      <c r="AK104" s="54"/>
      <c r="AL104" s="54"/>
      <c r="AM104" s="54"/>
      <c r="AN104" s="54"/>
      <c r="AO104" s="54"/>
      <c r="AP104" s="54"/>
      <c r="AQ104" s="54"/>
      <c r="AR104" s="54"/>
      <c r="AS104" s="54"/>
      <c r="AT104" s="54"/>
      <c r="AU104" s="54"/>
      <c r="AV104" s="54"/>
      <c r="AW104" s="54"/>
      <c r="AX104" s="54"/>
      <c r="AY104" s="54"/>
      <c r="AZ104" s="54"/>
      <c r="BA104" s="54"/>
      <c r="BB104" s="54"/>
      <c r="BC104" s="54"/>
      <c r="BD104" s="54"/>
      <c r="BE104" s="54"/>
      <c r="BF104" s="54"/>
      <c r="BG104" s="54"/>
      <c r="BH104" s="53"/>
      <c r="BI104" s="53"/>
      <c r="BJ104" s="53"/>
      <c r="BK104" s="53"/>
      <c r="BL104" s="53"/>
      <c r="BM104" s="53"/>
      <c r="BN104" s="53"/>
      <c r="BO104" s="53"/>
    </row>
    <row r="105" spans="1:67" ht="15.75">
      <c r="A105" s="12">
        <v>88</v>
      </c>
      <c r="B105" s="19" t="s">
        <v>48</v>
      </c>
      <c r="C105" s="8"/>
      <c r="D105" s="8"/>
      <c r="E105" s="8"/>
      <c r="F105" s="8"/>
      <c r="G105" s="8"/>
      <c r="H105" s="51">
        <f t="shared" si="33"/>
        <v>0</v>
      </c>
      <c r="AF105" s="53"/>
      <c r="AG105" s="53"/>
      <c r="AH105" s="54"/>
      <c r="AI105" s="54"/>
      <c r="AJ105" s="54"/>
      <c r="AK105" s="54"/>
      <c r="AL105" s="54"/>
      <c r="AM105" s="54"/>
      <c r="AN105" s="54"/>
      <c r="AO105" s="54"/>
      <c r="AP105" s="54"/>
      <c r="AQ105" s="54"/>
      <c r="AR105" s="54"/>
      <c r="AS105" s="54"/>
      <c r="AT105" s="54"/>
      <c r="AU105" s="54"/>
      <c r="AV105" s="54"/>
      <c r="AW105" s="54"/>
      <c r="AX105" s="54"/>
      <c r="AY105" s="54"/>
      <c r="AZ105" s="54"/>
      <c r="BA105" s="54"/>
      <c r="BB105" s="54"/>
      <c r="BC105" s="54"/>
      <c r="BD105" s="54"/>
      <c r="BE105" s="54"/>
      <c r="BF105" s="54"/>
      <c r="BG105" s="54"/>
      <c r="BH105" s="53"/>
      <c r="BI105" s="53"/>
      <c r="BJ105" s="53"/>
      <c r="BK105" s="53"/>
      <c r="BL105" s="53"/>
      <c r="BM105" s="53"/>
      <c r="BN105" s="53"/>
      <c r="BO105" s="53"/>
    </row>
    <row r="106" spans="1:67" ht="15.75">
      <c r="A106" s="12">
        <v>89</v>
      </c>
      <c r="B106" s="19" t="s">
        <v>9</v>
      </c>
      <c r="C106" s="8"/>
      <c r="D106" s="8"/>
      <c r="E106" s="8"/>
      <c r="F106" s="8"/>
      <c r="G106" s="8"/>
      <c r="H106" s="51">
        <f t="shared" si="33"/>
        <v>0</v>
      </c>
      <c r="AF106" s="53"/>
      <c r="AG106" s="53"/>
      <c r="AH106" s="54"/>
      <c r="AI106" s="54"/>
      <c r="AJ106" s="54"/>
      <c r="AK106" s="54"/>
      <c r="AL106" s="54"/>
      <c r="AM106" s="54"/>
      <c r="AN106" s="54"/>
      <c r="AO106" s="54"/>
      <c r="AP106" s="54"/>
      <c r="AQ106" s="54"/>
      <c r="AR106" s="54"/>
      <c r="AS106" s="54"/>
      <c r="AT106" s="54"/>
      <c r="AU106" s="54"/>
      <c r="AV106" s="54"/>
      <c r="AW106" s="54"/>
      <c r="AX106" s="54"/>
      <c r="AY106" s="54"/>
      <c r="AZ106" s="54"/>
      <c r="BA106" s="54"/>
      <c r="BB106" s="54"/>
      <c r="BC106" s="54"/>
      <c r="BD106" s="54"/>
      <c r="BE106" s="54"/>
      <c r="BF106" s="54"/>
      <c r="BG106" s="54"/>
      <c r="BH106" s="53"/>
      <c r="BI106" s="53"/>
      <c r="BJ106" s="53"/>
      <c r="BK106" s="53"/>
      <c r="BL106" s="53"/>
      <c r="BM106" s="53"/>
      <c r="BN106" s="53"/>
      <c r="BO106" s="53"/>
    </row>
    <row r="107" spans="1:67" ht="15.75">
      <c r="A107" s="11"/>
      <c r="B107" s="19" t="s">
        <v>10</v>
      </c>
      <c r="C107" s="8"/>
      <c r="D107" s="8"/>
      <c r="E107" s="8"/>
      <c r="F107" s="8"/>
      <c r="G107" s="8"/>
      <c r="H107" s="51">
        <f t="shared" si="33"/>
        <v>0</v>
      </c>
      <c r="AF107" s="53"/>
      <c r="AG107" s="53"/>
      <c r="AH107" s="54"/>
      <c r="AI107" s="54"/>
      <c r="AJ107" s="54"/>
      <c r="AK107" s="54"/>
      <c r="AL107" s="54"/>
      <c r="AM107" s="54"/>
      <c r="AN107" s="54"/>
      <c r="AO107" s="54"/>
      <c r="AP107" s="54"/>
      <c r="AQ107" s="54"/>
      <c r="AR107" s="54"/>
      <c r="AS107" s="54"/>
      <c r="AT107" s="54"/>
      <c r="AU107" s="54"/>
      <c r="AV107" s="54"/>
      <c r="AW107" s="54"/>
      <c r="AX107" s="54"/>
      <c r="AY107" s="54"/>
      <c r="AZ107" s="54"/>
      <c r="BA107" s="54"/>
      <c r="BB107" s="54"/>
      <c r="BC107" s="54"/>
      <c r="BD107" s="54"/>
      <c r="BE107" s="54"/>
      <c r="BF107" s="54"/>
      <c r="BG107" s="54"/>
      <c r="BH107" s="53"/>
      <c r="BI107" s="53"/>
      <c r="BJ107" s="53"/>
      <c r="BK107" s="53"/>
      <c r="BL107" s="53"/>
      <c r="BM107" s="53"/>
      <c r="BN107" s="53"/>
      <c r="BO107" s="53"/>
    </row>
    <row r="108" spans="1:67" ht="15.75">
      <c r="A108" s="12">
        <v>90</v>
      </c>
      <c r="B108" s="18" t="s">
        <v>11</v>
      </c>
      <c r="C108" s="6"/>
      <c r="D108" s="6"/>
      <c r="E108" s="6"/>
      <c r="F108" s="6"/>
      <c r="G108" s="6"/>
      <c r="H108" s="51">
        <f t="shared" si="33"/>
        <v>0</v>
      </c>
      <c r="AF108" s="53"/>
      <c r="AG108" s="53"/>
      <c r="AH108" s="54"/>
      <c r="AI108" s="54"/>
      <c r="AJ108" s="54"/>
      <c r="AK108" s="54"/>
      <c r="AL108" s="54"/>
      <c r="AM108" s="54"/>
      <c r="AN108" s="54"/>
      <c r="AO108" s="54"/>
      <c r="AP108" s="54"/>
      <c r="AQ108" s="54"/>
      <c r="AR108" s="54"/>
      <c r="AS108" s="54"/>
      <c r="AT108" s="54"/>
      <c r="AU108" s="54"/>
      <c r="AV108" s="54"/>
      <c r="AW108" s="54"/>
      <c r="AX108" s="54"/>
      <c r="AY108" s="54"/>
      <c r="AZ108" s="54"/>
      <c r="BA108" s="54"/>
      <c r="BB108" s="54"/>
      <c r="BC108" s="54"/>
      <c r="BD108" s="54"/>
      <c r="BE108" s="54"/>
      <c r="BF108" s="54"/>
      <c r="BG108" s="54"/>
      <c r="BH108" s="53"/>
      <c r="BI108" s="53"/>
      <c r="BJ108" s="53"/>
      <c r="BK108" s="53"/>
      <c r="BL108" s="53"/>
      <c r="BM108" s="53"/>
      <c r="BN108" s="53"/>
      <c r="BO108" s="53"/>
    </row>
    <row r="109" spans="1:67" ht="15.75">
      <c r="A109" s="12">
        <v>91</v>
      </c>
      <c r="B109" s="19" t="s">
        <v>12</v>
      </c>
      <c r="C109" s="8"/>
      <c r="D109" s="8"/>
      <c r="E109" s="8"/>
      <c r="F109" s="8"/>
      <c r="G109" s="8"/>
      <c r="H109" s="51">
        <f t="shared" si="33"/>
        <v>0</v>
      </c>
      <c r="AF109" s="53"/>
      <c r="AG109" s="53"/>
      <c r="AH109" s="54"/>
      <c r="AI109" s="54"/>
      <c r="AJ109" s="54"/>
      <c r="AK109" s="54"/>
      <c r="AL109" s="54"/>
      <c r="AM109" s="54"/>
      <c r="AN109" s="54"/>
      <c r="AO109" s="54"/>
      <c r="AP109" s="54"/>
      <c r="AQ109" s="54"/>
      <c r="AR109" s="54"/>
      <c r="AS109" s="54"/>
      <c r="AT109" s="54"/>
      <c r="AU109" s="54"/>
      <c r="AV109" s="54"/>
      <c r="AW109" s="54"/>
      <c r="AX109" s="54"/>
      <c r="AY109" s="54"/>
      <c r="AZ109" s="54"/>
      <c r="BA109" s="54"/>
      <c r="BB109" s="54"/>
      <c r="BC109" s="54"/>
      <c r="BD109" s="54"/>
      <c r="BE109" s="54"/>
      <c r="BF109" s="54"/>
      <c r="BG109" s="54"/>
      <c r="BH109" s="53"/>
      <c r="BI109" s="53"/>
      <c r="BJ109" s="53"/>
      <c r="BK109" s="53"/>
      <c r="BL109" s="53"/>
      <c r="BM109" s="53"/>
      <c r="BN109" s="53"/>
      <c r="BO109" s="53"/>
    </row>
    <row r="110" spans="1:67" ht="15.75">
      <c r="A110" s="12">
        <v>92</v>
      </c>
      <c r="B110" s="19" t="s">
        <v>13</v>
      </c>
      <c r="C110" s="8"/>
      <c r="D110" s="8"/>
      <c r="E110" s="8"/>
      <c r="F110" s="8"/>
      <c r="G110" s="8"/>
      <c r="H110" s="51">
        <f t="shared" si="33"/>
        <v>0</v>
      </c>
      <c r="AF110" s="53"/>
      <c r="AG110" s="53"/>
      <c r="AH110" s="54"/>
      <c r="AI110" s="54"/>
      <c r="AJ110" s="54"/>
      <c r="AK110" s="54"/>
      <c r="AL110" s="54"/>
      <c r="AM110" s="54"/>
      <c r="AN110" s="54"/>
      <c r="AO110" s="54"/>
      <c r="AP110" s="54"/>
      <c r="AQ110" s="54"/>
      <c r="AR110" s="54"/>
      <c r="AS110" s="54"/>
      <c r="AT110" s="54"/>
      <c r="AU110" s="54"/>
      <c r="AV110" s="54"/>
      <c r="AW110" s="54"/>
      <c r="AX110" s="54"/>
      <c r="AY110" s="54"/>
      <c r="AZ110" s="54"/>
      <c r="BA110" s="54"/>
      <c r="BB110" s="54"/>
      <c r="BC110" s="54"/>
      <c r="BD110" s="54"/>
      <c r="BE110" s="54"/>
      <c r="BF110" s="54"/>
      <c r="BG110" s="54"/>
      <c r="BH110" s="53"/>
      <c r="BI110" s="53"/>
      <c r="BJ110" s="53"/>
      <c r="BK110" s="53"/>
      <c r="BL110" s="53"/>
      <c r="BM110" s="53"/>
      <c r="BN110" s="53"/>
      <c r="BO110" s="53"/>
    </row>
    <row r="111" spans="1:67" ht="15.75">
      <c r="A111" s="11"/>
      <c r="B111" s="19" t="s">
        <v>14</v>
      </c>
      <c r="C111" s="8"/>
      <c r="D111" s="8"/>
      <c r="E111" s="8"/>
      <c r="F111" s="8"/>
      <c r="G111" s="8"/>
      <c r="H111" s="51">
        <f t="shared" si="33"/>
        <v>0</v>
      </c>
      <c r="AF111" s="53"/>
      <c r="AG111" s="53"/>
      <c r="AH111" s="54"/>
      <c r="AI111" s="54"/>
      <c r="AJ111" s="54"/>
      <c r="AK111" s="54"/>
      <c r="AL111" s="54"/>
      <c r="AM111" s="54"/>
      <c r="AN111" s="54"/>
      <c r="AO111" s="54"/>
      <c r="AP111" s="54"/>
      <c r="AQ111" s="54"/>
      <c r="AR111" s="54"/>
      <c r="AS111" s="54"/>
      <c r="AT111" s="54"/>
      <c r="AU111" s="54"/>
      <c r="AV111" s="54"/>
      <c r="AW111" s="54"/>
      <c r="AX111" s="54"/>
      <c r="AY111" s="54"/>
      <c r="AZ111" s="54"/>
      <c r="BA111" s="54"/>
      <c r="BB111" s="54"/>
      <c r="BC111" s="54"/>
      <c r="BD111" s="54"/>
      <c r="BE111" s="54"/>
      <c r="BF111" s="54"/>
      <c r="BG111" s="54"/>
      <c r="BH111" s="53"/>
      <c r="BI111" s="53"/>
      <c r="BJ111" s="53"/>
      <c r="BK111" s="53"/>
      <c r="BL111" s="53"/>
      <c r="BM111" s="53"/>
      <c r="BN111" s="53"/>
      <c r="BO111" s="53"/>
    </row>
    <row r="112" spans="1:67" ht="15.75">
      <c r="A112" s="12">
        <v>93</v>
      </c>
      <c r="B112" s="19" t="s">
        <v>15</v>
      </c>
      <c r="C112" s="8"/>
      <c r="D112" s="8"/>
      <c r="E112" s="8"/>
      <c r="F112" s="8"/>
      <c r="G112" s="8"/>
      <c r="H112" s="51">
        <f t="shared" si="33"/>
        <v>0</v>
      </c>
      <c r="AF112" s="53"/>
      <c r="AG112" s="53"/>
      <c r="AH112" s="54"/>
      <c r="AI112" s="54"/>
      <c r="AJ112" s="54"/>
      <c r="AK112" s="54"/>
      <c r="AL112" s="54"/>
      <c r="AM112" s="54"/>
      <c r="AN112" s="54"/>
      <c r="AO112" s="54"/>
      <c r="AP112" s="54"/>
      <c r="AQ112" s="54"/>
      <c r="AR112" s="54"/>
      <c r="AS112" s="54"/>
      <c r="AT112" s="54"/>
      <c r="AU112" s="54"/>
      <c r="AV112" s="54"/>
      <c r="AW112" s="54"/>
      <c r="AX112" s="54"/>
      <c r="AY112" s="54"/>
      <c r="AZ112" s="54"/>
      <c r="BA112" s="54"/>
      <c r="BB112" s="54"/>
      <c r="BC112" s="54"/>
      <c r="BD112" s="54"/>
      <c r="BE112" s="54"/>
      <c r="BF112" s="54"/>
      <c r="BG112" s="54"/>
      <c r="BH112" s="53"/>
      <c r="BI112" s="53"/>
      <c r="BJ112" s="53"/>
      <c r="BK112" s="53"/>
      <c r="BL112" s="53"/>
      <c r="BM112" s="53"/>
      <c r="BN112" s="53"/>
      <c r="BO112" s="53"/>
    </row>
    <row r="113" spans="1:67" ht="15.75">
      <c r="A113" s="12">
        <v>94</v>
      </c>
      <c r="B113" s="19" t="s">
        <v>16</v>
      </c>
      <c r="C113" s="8"/>
      <c r="D113" s="8"/>
      <c r="E113" s="8"/>
      <c r="F113" s="8"/>
      <c r="G113" s="8"/>
      <c r="H113" s="51">
        <f t="shared" si="33"/>
        <v>0</v>
      </c>
      <c r="AF113" s="53"/>
      <c r="AG113" s="53"/>
      <c r="AH113" s="54"/>
      <c r="AI113" s="54"/>
      <c r="AJ113" s="54"/>
      <c r="AK113" s="54"/>
      <c r="AL113" s="54"/>
      <c r="AM113" s="54"/>
      <c r="AN113" s="54"/>
      <c r="AO113" s="54"/>
      <c r="AP113" s="54"/>
      <c r="AQ113" s="54"/>
      <c r="AR113" s="54"/>
      <c r="AS113" s="54"/>
      <c r="AT113" s="54"/>
      <c r="AU113" s="54"/>
      <c r="AV113" s="54"/>
      <c r="AW113" s="54"/>
      <c r="AX113" s="54"/>
      <c r="AY113" s="54"/>
      <c r="AZ113" s="54"/>
      <c r="BA113" s="54"/>
      <c r="BB113" s="54"/>
      <c r="BC113" s="54"/>
      <c r="BD113" s="54"/>
      <c r="BE113" s="54"/>
      <c r="BF113" s="54"/>
      <c r="BG113" s="54"/>
      <c r="BH113" s="53"/>
      <c r="BI113" s="53"/>
      <c r="BJ113" s="53"/>
      <c r="BK113" s="53"/>
      <c r="BL113" s="53"/>
      <c r="BM113" s="53"/>
      <c r="BN113" s="53"/>
      <c r="BO113" s="53"/>
    </row>
    <row r="114" spans="1:67" ht="15.75">
      <c r="A114" s="12">
        <v>95</v>
      </c>
      <c r="B114" s="19" t="s">
        <v>17</v>
      </c>
      <c r="C114" s="8"/>
      <c r="D114" s="8"/>
      <c r="E114" s="8"/>
      <c r="F114" s="8"/>
      <c r="G114" s="8"/>
      <c r="H114" s="51">
        <f t="shared" si="33"/>
        <v>0</v>
      </c>
      <c r="AF114" s="53"/>
      <c r="AG114" s="53"/>
      <c r="AH114" s="54"/>
      <c r="AI114" s="54"/>
      <c r="AJ114" s="54"/>
      <c r="AK114" s="54"/>
      <c r="AL114" s="54"/>
      <c r="AM114" s="54"/>
      <c r="AN114" s="54"/>
      <c r="AO114" s="54"/>
      <c r="AP114" s="54"/>
      <c r="AQ114" s="54"/>
      <c r="AR114" s="54"/>
      <c r="AS114" s="54"/>
      <c r="AT114" s="54"/>
      <c r="AU114" s="54"/>
      <c r="AV114" s="54"/>
      <c r="AW114" s="54"/>
      <c r="AX114" s="54"/>
      <c r="AY114" s="54"/>
      <c r="AZ114" s="54"/>
      <c r="BA114" s="54"/>
      <c r="BB114" s="54"/>
      <c r="BC114" s="54"/>
      <c r="BD114" s="54"/>
      <c r="BE114" s="54"/>
      <c r="BF114" s="54"/>
      <c r="BG114" s="54"/>
      <c r="BH114" s="53"/>
      <c r="BI114" s="53"/>
      <c r="BJ114" s="53"/>
      <c r="BK114" s="53"/>
      <c r="BL114" s="53"/>
      <c r="BM114" s="53"/>
      <c r="BN114" s="53"/>
      <c r="BO114" s="53"/>
    </row>
    <row r="115" spans="1:67" ht="15.75">
      <c r="A115" s="12">
        <v>96</v>
      </c>
      <c r="B115" s="18" t="s">
        <v>18</v>
      </c>
      <c r="C115" s="6"/>
      <c r="D115" s="6"/>
      <c r="E115" s="6"/>
      <c r="F115" s="6"/>
      <c r="G115" s="6"/>
      <c r="H115" s="51">
        <f t="shared" si="33"/>
        <v>0</v>
      </c>
      <c r="AF115" s="53"/>
      <c r="AG115" s="53"/>
      <c r="AH115" s="54"/>
      <c r="AI115" s="54"/>
      <c r="AJ115" s="54"/>
      <c r="AK115" s="54"/>
      <c r="AL115" s="54"/>
      <c r="AM115" s="54"/>
      <c r="AN115" s="54"/>
      <c r="AO115" s="54"/>
      <c r="AP115" s="54"/>
      <c r="AQ115" s="54"/>
      <c r="AR115" s="54"/>
      <c r="AS115" s="54"/>
      <c r="AT115" s="54"/>
      <c r="AU115" s="54"/>
      <c r="AV115" s="54"/>
      <c r="AW115" s="54"/>
      <c r="AX115" s="54"/>
      <c r="AY115" s="54"/>
      <c r="AZ115" s="54"/>
      <c r="BA115" s="54"/>
      <c r="BB115" s="54"/>
      <c r="BC115" s="54"/>
      <c r="BD115" s="54"/>
      <c r="BE115" s="54"/>
      <c r="BF115" s="54"/>
      <c r="BG115" s="54"/>
      <c r="BH115" s="53"/>
      <c r="BI115" s="53"/>
      <c r="BJ115" s="53"/>
      <c r="BK115" s="53"/>
      <c r="BL115" s="53"/>
      <c r="BM115" s="53"/>
      <c r="BN115" s="53"/>
      <c r="BO115" s="53"/>
    </row>
    <row r="116" spans="1:67" ht="15.75">
      <c r="A116" s="12">
        <v>97</v>
      </c>
      <c r="B116" s="19" t="s">
        <v>19</v>
      </c>
      <c r="C116" s="8"/>
      <c r="D116" s="8"/>
      <c r="E116" s="8"/>
      <c r="F116" s="8"/>
      <c r="G116" s="8"/>
      <c r="H116" s="51">
        <f t="shared" si="33"/>
        <v>0</v>
      </c>
      <c r="AF116" s="53"/>
      <c r="AG116" s="53"/>
      <c r="AH116" s="54"/>
      <c r="AI116" s="54"/>
      <c r="AJ116" s="54"/>
      <c r="AK116" s="54"/>
      <c r="AL116" s="54"/>
      <c r="AM116" s="54"/>
      <c r="AN116" s="54"/>
      <c r="AO116" s="54"/>
      <c r="AP116" s="54"/>
      <c r="AQ116" s="54"/>
      <c r="AR116" s="54"/>
      <c r="AS116" s="54"/>
      <c r="AT116" s="54"/>
      <c r="AU116" s="54"/>
      <c r="AV116" s="54"/>
      <c r="AW116" s="54"/>
      <c r="AX116" s="54"/>
      <c r="AY116" s="54"/>
      <c r="AZ116" s="54"/>
      <c r="BA116" s="54"/>
      <c r="BB116" s="54"/>
      <c r="BC116" s="54"/>
      <c r="BD116" s="54"/>
      <c r="BE116" s="54"/>
      <c r="BF116" s="54"/>
      <c r="BG116" s="54"/>
      <c r="BH116" s="53"/>
      <c r="BI116" s="53"/>
      <c r="BJ116" s="53"/>
      <c r="BK116" s="53"/>
      <c r="BL116" s="53"/>
      <c r="BM116" s="53"/>
      <c r="BN116" s="53"/>
      <c r="BO116" s="53"/>
    </row>
    <row r="117" spans="1:67" ht="15.75">
      <c r="A117" s="12">
        <v>98</v>
      </c>
      <c r="B117" s="19" t="s">
        <v>20</v>
      </c>
      <c r="C117" s="8"/>
      <c r="D117" s="8"/>
      <c r="E117" s="8"/>
      <c r="F117" s="8"/>
      <c r="G117" s="8"/>
      <c r="H117" s="51">
        <f t="shared" si="33"/>
        <v>0</v>
      </c>
      <c r="AF117" s="53"/>
      <c r="AG117" s="53"/>
      <c r="AH117" s="54"/>
      <c r="AI117" s="54"/>
      <c r="AJ117" s="54"/>
      <c r="AK117" s="54"/>
      <c r="AL117" s="54"/>
      <c r="AM117" s="54"/>
      <c r="AN117" s="54"/>
      <c r="AO117" s="54"/>
      <c r="AP117" s="54"/>
      <c r="AQ117" s="54"/>
      <c r="AR117" s="54"/>
      <c r="AS117" s="54"/>
      <c r="AT117" s="54"/>
      <c r="AU117" s="54"/>
      <c r="AV117" s="54"/>
      <c r="AW117" s="54"/>
      <c r="AX117" s="54"/>
      <c r="AY117" s="54"/>
      <c r="AZ117" s="54"/>
      <c r="BA117" s="54"/>
      <c r="BB117" s="54"/>
      <c r="BC117" s="54"/>
      <c r="BD117" s="54"/>
      <c r="BE117" s="54"/>
      <c r="BF117" s="54"/>
      <c r="BG117" s="54"/>
      <c r="BH117" s="53"/>
      <c r="BI117" s="53"/>
      <c r="BJ117" s="53"/>
      <c r="BK117" s="53"/>
      <c r="BL117" s="53"/>
      <c r="BM117" s="53"/>
      <c r="BN117" s="53"/>
      <c r="BO117" s="53"/>
    </row>
    <row r="118" spans="1:67" ht="15.75">
      <c r="A118" s="11"/>
      <c r="B118" s="19" t="s">
        <v>21</v>
      </c>
      <c r="C118" s="8"/>
      <c r="D118" s="8"/>
      <c r="E118" s="8"/>
      <c r="F118" s="8"/>
      <c r="G118" s="8"/>
      <c r="H118" s="51">
        <f t="shared" si="33"/>
        <v>0</v>
      </c>
      <c r="AF118" s="53"/>
      <c r="AG118" s="53"/>
      <c r="AH118" s="54"/>
      <c r="AI118" s="54"/>
      <c r="AJ118" s="54"/>
      <c r="AK118" s="54"/>
      <c r="AL118" s="54"/>
      <c r="AM118" s="54"/>
      <c r="AN118" s="54"/>
      <c r="AO118" s="54"/>
      <c r="AP118" s="54"/>
      <c r="AQ118" s="54"/>
      <c r="AR118" s="54"/>
      <c r="AS118" s="54"/>
      <c r="AT118" s="54"/>
      <c r="AU118" s="54"/>
      <c r="AV118" s="54"/>
      <c r="AW118" s="54"/>
      <c r="AX118" s="54"/>
      <c r="AY118" s="54"/>
      <c r="AZ118" s="54"/>
      <c r="BA118" s="54"/>
      <c r="BB118" s="54"/>
      <c r="BC118" s="54"/>
      <c r="BD118" s="54"/>
      <c r="BE118" s="54"/>
      <c r="BF118" s="54"/>
      <c r="BG118" s="54"/>
      <c r="BH118" s="53"/>
      <c r="BI118" s="53"/>
      <c r="BJ118" s="53"/>
      <c r="BK118" s="53"/>
      <c r="BL118" s="53"/>
      <c r="BM118" s="53"/>
      <c r="BN118" s="53"/>
      <c r="BO118" s="53"/>
    </row>
    <row r="119" spans="1:67" ht="15.75">
      <c r="A119" s="12">
        <v>99</v>
      </c>
      <c r="B119" s="19" t="s">
        <v>49</v>
      </c>
      <c r="C119" s="8"/>
      <c r="D119" s="8"/>
      <c r="E119" s="8"/>
      <c r="F119" s="8"/>
      <c r="G119" s="8"/>
      <c r="H119" s="51">
        <f t="shared" si="33"/>
        <v>0</v>
      </c>
      <c r="AF119" s="53"/>
      <c r="AG119" s="53"/>
      <c r="AH119" s="54"/>
      <c r="AI119" s="54"/>
      <c r="AJ119" s="54"/>
      <c r="AK119" s="54"/>
      <c r="AL119" s="54"/>
      <c r="AM119" s="54"/>
      <c r="AN119" s="54"/>
      <c r="AO119" s="54"/>
      <c r="AP119" s="54"/>
      <c r="AQ119" s="54"/>
      <c r="AR119" s="54"/>
      <c r="AS119" s="54"/>
      <c r="AT119" s="54"/>
      <c r="AU119" s="54"/>
      <c r="AV119" s="54"/>
      <c r="AW119" s="54"/>
      <c r="AX119" s="54"/>
      <c r="AY119" s="54"/>
      <c r="AZ119" s="54"/>
      <c r="BA119" s="54"/>
      <c r="BB119" s="54"/>
      <c r="BC119" s="54"/>
      <c r="BD119" s="54"/>
      <c r="BE119" s="54"/>
      <c r="BF119" s="54"/>
      <c r="BG119" s="54"/>
      <c r="BH119" s="53"/>
      <c r="BI119" s="53"/>
      <c r="BJ119" s="53"/>
      <c r="BK119" s="53"/>
      <c r="BL119" s="53"/>
      <c r="BM119" s="53"/>
      <c r="BN119" s="53"/>
      <c r="BO119" s="53"/>
    </row>
    <row r="120" spans="1:67" ht="15.75">
      <c r="A120" s="12">
        <v>100</v>
      </c>
      <c r="B120" s="19" t="s">
        <v>50</v>
      </c>
      <c r="C120" s="8"/>
      <c r="D120" s="8"/>
      <c r="E120" s="8"/>
      <c r="F120" s="8"/>
      <c r="G120" s="8"/>
      <c r="H120" s="51">
        <f t="shared" si="33"/>
        <v>0</v>
      </c>
      <c r="AF120" s="53"/>
      <c r="AG120" s="53"/>
      <c r="AH120" s="54"/>
      <c r="AI120" s="54"/>
      <c r="AJ120" s="54"/>
      <c r="AK120" s="54"/>
      <c r="AL120" s="54"/>
      <c r="AM120" s="54"/>
      <c r="AN120" s="54"/>
      <c r="AO120" s="54"/>
      <c r="AP120" s="54"/>
      <c r="AQ120" s="54"/>
      <c r="AR120" s="54"/>
      <c r="AS120" s="54"/>
      <c r="AT120" s="54"/>
      <c r="AU120" s="54"/>
      <c r="AV120" s="54"/>
      <c r="AW120" s="54"/>
      <c r="AX120" s="54"/>
      <c r="AY120" s="54"/>
      <c r="AZ120" s="54"/>
      <c r="BA120" s="54"/>
      <c r="BB120" s="54"/>
      <c r="BC120" s="54"/>
      <c r="BD120" s="54"/>
      <c r="BE120" s="54"/>
      <c r="BF120" s="54"/>
      <c r="BG120" s="54"/>
      <c r="BH120" s="53"/>
      <c r="BI120" s="53"/>
      <c r="BJ120" s="53"/>
      <c r="BK120" s="53"/>
      <c r="BL120" s="53"/>
      <c r="BM120" s="53"/>
      <c r="BN120" s="53"/>
      <c r="BO120" s="53"/>
    </row>
    <row r="121" spans="1:67" ht="15.75">
      <c r="A121" s="12">
        <v>101</v>
      </c>
      <c r="B121" s="18" t="s">
        <v>22</v>
      </c>
      <c r="C121" s="6"/>
      <c r="D121" s="6"/>
      <c r="E121" s="6"/>
      <c r="F121" s="6"/>
      <c r="G121" s="6"/>
      <c r="H121" s="51">
        <f t="shared" si="33"/>
        <v>0</v>
      </c>
      <c r="AF121" s="53"/>
      <c r="AG121" s="53"/>
      <c r="AH121" s="54"/>
      <c r="AI121" s="54"/>
      <c r="AJ121" s="54"/>
      <c r="AK121" s="54"/>
      <c r="AL121" s="54"/>
      <c r="AM121" s="54"/>
      <c r="AN121" s="54"/>
      <c r="AO121" s="54"/>
      <c r="AP121" s="54"/>
      <c r="AQ121" s="54"/>
      <c r="AR121" s="54"/>
      <c r="AS121" s="54"/>
      <c r="AT121" s="54"/>
      <c r="AU121" s="54"/>
      <c r="AV121" s="54"/>
      <c r="AW121" s="54"/>
      <c r="AX121" s="54"/>
      <c r="AY121" s="54"/>
      <c r="AZ121" s="54"/>
      <c r="BA121" s="54"/>
      <c r="BB121" s="54"/>
      <c r="BC121" s="54"/>
      <c r="BD121" s="54"/>
      <c r="BE121" s="54"/>
      <c r="BF121" s="54"/>
      <c r="BG121" s="54"/>
      <c r="BH121" s="53"/>
      <c r="BI121" s="53"/>
      <c r="BJ121" s="53"/>
      <c r="BK121" s="53"/>
      <c r="BL121" s="53"/>
      <c r="BM121" s="53"/>
      <c r="BN121" s="53"/>
      <c r="BO121" s="53"/>
    </row>
    <row r="122" spans="1:67" ht="15.75">
      <c r="A122" s="12">
        <v>102</v>
      </c>
      <c r="B122" s="19" t="s">
        <v>23</v>
      </c>
      <c r="C122" s="8"/>
      <c r="D122" s="8"/>
      <c r="E122" s="8"/>
      <c r="F122" s="8"/>
      <c r="G122" s="8"/>
      <c r="H122" s="51">
        <f t="shared" si="33"/>
        <v>0</v>
      </c>
      <c r="AF122" s="53"/>
      <c r="AG122" s="53"/>
      <c r="AH122" s="54"/>
      <c r="AI122" s="54"/>
      <c r="AJ122" s="54"/>
      <c r="AK122" s="54"/>
      <c r="AL122" s="54"/>
      <c r="AM122" s="54"/>
      <c r="AN122" s="54"/>
      <c r="AO122" s="54"/>
      <c r="AP122" s="54"/>
      <c r="AQ122" s="54"/>
      <c r="AR122" s="54"/>
      <c r="AS122" s="54"/>
      <c r="AT122" s="54"/>
      <c r="AU122" s="54"/>
      <c r="AV122" s="54"/>
      <c r="AW122" s="54"/>
      <c r="AX122" s="54"/>
      <c r="AY122" s="54"/>
      <c r="AZ122" s="54"/>
      <c r="BA122" s="54"/>
      <c r="BB122" s="54"/>
      <c r="BC122" s="54"/>
      <c r="BD122" s="54"/>
      <c r="BE122" s="54"/>
      <c r="BF122" s="54"/>
      <c r="BG122" s="54"/>
      <c r="BH122" s="53"/>
      <c r="BI122" s="53"/>
      <c r="BJ122" s="53"/>
      <c r="BK122" s="53"/>
      <c r="BL122" s="53"/>
      <c r="BM122" s="53"/>
      <c r="BN122" s="53"/>
      <c r="BO122" s="53"/>
    </row>
    <row r="123" spans="1:67" ht="15.75">
      <c r="A123" s="12">
        <v>103</v>
      </c>
      <c r="B123" s="19" t="s">
        <v>51</v>
      </c>
      <c r="C123" s="8"/>
      <c r="D123" s="8"/>
      <c r="E123" s="8"/>
      <c r="F123" s="8"/>
      <c r="G123" s="8"/>
      <c r="H123" s="51">
        <f t="shared" si="33"/>
        <v>0</v>
      </c>
      <c r="AF123" s="53"/>
      <c r="AG123" s="53"/>
      <c r="AH123" s="54"/>
      <c r="AI123" s="54"/>
      <c r="AJ123" s="54"/>
      <c r="AK123" s="54"/>
      <c r="AL123" s="54"/>
      <c r="AM123" s="54"/>
      <c r="AN123" s="54"/>
      <c r="AO123" s="54"/>
      <c r="AP123" s="54"/>
      <c r="AQ123" s="54"/>
      <c r="AR123" s="54"/>
      <c r="AS123" s="54"/>
      <c r="AT123" s="54"/>
      <c r="AU123" s="54"/>
      <c r="AV123" s="54"/>
      <c r="AW123" s="54"/>
      <c r="AX123" s="54"/>
      <c r="AY123" s="54"/>
      <c r="AZ123" s="54"/>
      <c r="BA123" s="54"/>
      <c r="BB123" s="54"/>
      <c r="BC123" s="54"/>
      <c r="BD123" s="54"/>
      <c r="BE123" s="54"/>
      <c r="BF123" s="54"/>
      <c r="BG123" s="54"/>
      <c r="BH123" s="53"/>
      <c r="BI123" s="53"/>
      <c r="BJ123" s="53"/>
      <c r="BK123" s="53"/>
      <c r="BL123" s="53"/>
      <c r="BM123" s="53"/>
      <c r="BN123" s="53"/>
      <c r="BO123" s="53"/>
    </row>
    <row r="124" spans="1:67" ht="15.75">
      <c r="A124" s="11"/>
      <c r="B124" s="19" t="s">
        <v>24</v>
      </c>
      <c r="C124" s="8"/>
      <c r="D124" s="8"/>
      <c r="E124" s="8"/>
      <c r="F124" s="8"/>
      <c r="G124" s="8"/>
      <c r="H124" s="51">
        <f t="shared" si="33"/>
        <v>0</v>
      </c>
      <c r="AF124" s="53"/>
      <c r="AG124" s="53"/>
      <c r="AH124" s="54"/>
      <c r="AI124" s="54"/>
      <c r="AJ124" s="54"/>
      <c r="AK124" s="54"/>
      <c r="AL124" s="54"/>
      <c r="AM124" s="54"/>
      <c r="AN124" s="54"/>
      <c r="AO124" s="54"/>
      <c r="AP124" s="54"/>
      <c r="AQ124" s="54"/>
      <c r="AR124" s="54"/>
      <c r="AS124" s="54"/>
      <c r="AT124" s="54"/>
      <c r="AU124" s="54"/>
      <c r="AV124" s="54"/>
      <c r="AW124" s="54"/>
      <c r="AX124" s="54"/>
      <c r="AY124" s="54"/>
      <c r="AZ124" s="54"/>
      <c r="BA124" s="54"/>
      <c r="BB124" s="54"/>
      <c r="BC124" s="54"/>
      <c r="BD124" s="54"/>
      <c r="BE124" s="54"/>
      <c r="BF124" s="54"/>
      <c r="BG124" s="54"/>
      <c r="BH124" s="53"/>
      <c r="BI124" s="53"/>
      <c r="BJ124" s="53"/>
      <c r="BK124" s="53"/>
      <c r="BL124" s="53"/>
      <c r="BM124" s="53"/>
      <c r="BN124" s="53"/>
      <c r="BO124" s="53"/>
    </row>
    <row r="125" spans="1:67" ht="15.75">
      <c r="A125" s="12">
        <v>104</v>
      </c>
      <c r="B125" s="18" t="s">
        <v>25</v>
      </c>
      <c r="C125" s="6"/>
      <c r="D125" s="6"/>
      <c r="E125" s="6"/>
      <c r="F125" s="6"/>
      <c r="G125" s="6"/>
      <c r="H125" s="51">
        <f t="shared" si="33"/>
        <v>0</v>
      </c>
      <c r="AF125" s="53"/>
      <c r="AG125" s="53"/>
      <c r="AH125" s="54"/>
      <c r="AI125" s="54"/>
      <c r="AJ125" s="54"/>
      <c r="AK125" s="54"/>
      <c r="AL125" s="54"/>
      <c r="AM125" s="54"/>
      <c r="AN125" s="54"/>
      <c r="AO125" s="54"/>
      <c r="AP125" s="54"/>
      <c r="AQ125" s="54"/>
      <c r="AR125" s="54"/>
      <c r="AS125" s="54"/>
      <c r="AT125" s="54"/>
      <c r="AU125" s="54"/>
      <c r="AV125" s="54"/>
      <c r="AW125" s="54"/>
      <c r="AX125" s="54"/>
      <c r="AY125" s="54"/>
      <c r="AZ125" s="54"/>
      <c r="BA125" s="54"/>
      <c r="BB125" s="54"/>
      <c r="BC125" s="54"/>
      <c r="BD125" s="54"/>
      <c r="BE125" s="54"/>
      <c r="BF125" s="54"/>
      <c r="BG125" s="54"/>
      <c r="BH125" s="53"/>
      <c r="BI125" s="53"/>
      <c r="BJ125" s="53"/>
      <c r="BK125" s="53"/>
      <c r="BL125" s="53"/>
      <c r="BM125" s="53"/>
      <c r="BN125" s="53"/>
      <c r="BO125" s="53"/>
    </row>
    <row r="126" spans="1:67" ht="15.75">
      <c r="A126" s="12">
        <v>105</v>
      </c>
      <c r="B126" s="19" t="s">
        <v>26</v>
      </c>
      <c r="C126" s="8"/>
      <c r="D126" s="8"/>
      <c r="E126" s="8"/>
      <c r="F126" s="8"/>
      <c r="G126" s="8"/>
      <c r="H126" s="51">
        <f t="shared" si="33"/>
        <v>0</v>
      </c>
      <c r="AF126" s="53"/>
      <c r="AG126" s="53"/>
      <c r="AH126" s="54"/>
      <c r="AI126" s="54"/>
      <c r="AJ126" s="54"/>
      <c r="AK126" s="54"/>
      <c r="AL126" s="54"/>
      <c r="AM126" s="54"/>
      <c r="AN126" s="54"/>
      <c r="AO126" s="54"/>
      <c r="AP126" s="54"/>
      <c r="AQ126" s="54"/>
      <c r="AR126" s="54"/>
      <c r="AS126" s="54"/>
      <c r="AT126" s="54"/>
      <c r="AU126" s="54"/>
      <c r="AV126" s="54"/>
      <c r="AW126" s="54"/>
      <c r="AX126" s="54"/>
      <c r="AY126" s="54"/>
      <c r="AZ126" s="54"/>
      <c r="BA126" s="54"/>
      <c r="BB126" s="54"/>
      <c r="BC126" s="54"/>
      <c r="BD126" s="54"/>
      <c r="BE126" s="54"/>
      <c r="BF126" s="54"/>
      <c r="BG126" s="54"/>
      <c r="BH126" s="53"/>
      <c r="BI126" s="53"/>
      <c r="BJ126" s="53"/>
      <c r="BK126" s="53"/>
      <c r="BL126" s="53"/>
      <c r="BM126" s="53"/>
      <c r="BN126" s="53"/>
      <c r="BO126" s="53"/>
    </row>
    <row r="127" spans="1:67" ht="15.75">
      <c r="A127" s="12">
        <v>106</v>
      </c>
      <c r="B127" s="19" t="s">
        <v>27</v>
      </c>
      <c r="C127" s="8"/>
      <c r="D127" s="8"/>
      <c r="E127" s="8"/>
      <c r="F127" s="8"/>
      <c r="G127" s="8"/>
      <c r="H127" s="51">
        <f t="shared" si="33"/>
        <v>0</v>
      </c>
      <c r="AF127" s="53"/>
      <c r="AG127" s="53"/>
      <c r="AH127" s="54"/>
      <c r="AI127" s="54"/>
      <c r="AJ127" s="54"/>
      <c r="AK127" s="54"/>
      <c r="AL127" s="54"/>
      <c r="AM127" s="54"/>
      <c r="AN127" s="54"/>
      <c r="AO127" s="54"/>
      <c r="AP127" s="54"/>
      <c r="AQ127" s="54"/>
      <c r="AR127" s="54"/>
      <c r="AS127" s="54"/>
      <c r="AT127" s="54"/>
      <c r="AU127" s="54"/>
      <c r="AV127" s="54"/>
      <c r="AW127" s="54"/>
      <c r="AX127" s="54"/>
      <c r="AY127" s="54"/>
      <c r="AZ127" s="54"/>
      <c r="BA127" s="54"/>
      <c r="BB127" s="54"/>
      <c r="BC127" s="54"/>
      <c r="BD127" s="54"/>
      <c r="BE127" s="54"/>
      <c r="BF127" s="54"/>
      <c r="BG127" s="54"/>
      <c r="BH127" s="53"/>
      <c r="BI127" s="53"/>
      <c r="BJ127" s="53"/>
      <c r="BK127" s="53"/>
      <c r="BL127" s="53"/>
      <c r="BM127" s="53"/>
      <c r="BN127" s="53"/>
      <c r="BO127" s="53"/>
    </row>
    <row r="128" spans="1:67" ht="15.75">
      <c r="A128" s="11"/>
      <c r="B128" s="19" t="s">
        <v>52</v>
      </c>
      <c r="C128" s="8"/>
      <c r="D128" s="8"/>
      <c r="E128" s="8"/>
      <c r="F128" s="8"/>
      <c r="G128" s="8"/>
      <c r="H128" s="51">
        <f t="shared" si="33"/>
        <v>0</v>
      </c>
      <c r="AF128" s="53"/>
      <c r="AG128" s="53"/>
      <c r="AH128" s="54"/>
      <c r="AI128" s="54"/>
      <c r="AJ128" s="54"/>
      <c r="AK128" s="54"/>
      <c r="AL128" s="54"/>
      <c r="AM128" s="54"/>
      <c r="AN128" s="54"/>
      <c r="AO128" s="54"/>
      <c r="AP128" s="54"/>
      <c r="AQ128" s="54"/>
      <c r="AR128" s="54"/>
      <c r="AS128" s="54"/>
      <c r="AT128" s="54"/>
      <c r="AU128" s="54"/>
      <c r="AV128" s="54"/>
      <c r="AW128" s="54"/>
      <c r="AX128" s="54"/>
      <c r="AY128" s="54"/>
      <c r="AZ128" s="54"/>
      <c r="BA128" s="54"/>
      <c r="BB128" s="54"/>
      <c r="BC128" s="54"/>
      <c r="BD128" s="54"/>
      <c r="BE128" s="54"/>
      <c r="BF128" s="54"/>
      <c r="BG128" s="54"/>
      <c r="BH128" s="53"/>
      <c r="BI128" s="53"/>
      <c r="BJ128" s="53"/>
      <c r="BK128" s="53"/>
      <c r="BL128" s="53"/>
      <c r="BM128" s="53"/>
      <c r="BN128" s="53"/>
      <c r="BO128" s="53"/>
    </row>
    <row r="129" spans="1:67" ht="15.75">
      <c r="A129" s="12">
        <v>107</v>
      </c>
      <c r="B129" s="19" t="s">
        <v>53</v>
      </c>
      <c r="C129" s="8"/>
      <c r="D129" s="8"/>
      <c r="E129" s="8"/>
      <c r="F129" s="8"/>
      <c r="G129" s="8"/>
      <c r="H129" s="51">
        <f t="shared" si="33"/>
        <v>0</v>
      </c>
      <c r="AF129" s="53"/>
      <c r="AG129" s="53"/>
      <c r="AH129" s="54"/>
      <c r="AI129" s="54"/>
      <c r="AJ129" s="54"/>
      <c r="AK129" s="54"/>
      <c r="AL129" s="54"/>
      <c r="AM129" s="54"/>
      <c r="AN129" s="54"/>
      <c r="AO129" s="54"/>
      <c r="AP129" s="54"/>
      <c r="AQ129" s="54"/>
      <c r="AR129" s="54"/>
      <c r="AS129" s="54"/>
      <c r="AT129" s="54"/>
      <c r="AU129" s="54"/>
      <c r="AV129" s="54"/>
      <c r="AW129" s="54"/>
      <c r="AX129" s="54"/>
      <c r="AY129" s="54"/>
      <c r="AZ129" s="54"/>
      <c r="BA129" s="54"/>
      <c r="BB129" s="54"/>
      <c r="BC129" s="54"/>
      <c r="BD129" s="54"/>
      <c r="BE129" s="54"/>
      <c r="BF129" s="54"/>
      <c r="BG129" s="54"/>
      <c r="BH129" s="53"/>
      <c r="BI129" s="53"/>
      <c r="BJ129" s="53"/>
      <c r="BK129" s="53"/>
      <c r="BL129" s="53"/>
      <c r="BM129" s="53"/>
      <c r="BN129" s="53"/>
      <c r="BO129" s="53"/>
    </row>
    <row r="130" spans="1:67" ht="15.75">
      <c r="A130" s="12">
        <v>108</v>
      </c>
      <c r="B130" s="19" t="s">
        <v>28</v>
      </c>
      <c r="C130" s="8"/>
      <c r="D130" s="8"/>
      <c r="E130" s="8"/>
      <c r="F130" s="8"/>
      <c r="G130" s="8"/>
      <c r="H130" s="51">
        <f t="shared" si="33"/>
        <v>0</v>
      </c>
      <c r="AF130" s="53"/>
      <c r="AG130" s="53"/>
      <c r="AH130" s="54"/>
      <c r="AI130" s="54"/>
      <c r="AJ130" s="54"/>
      <c r="AK130" s="54"/>
      <c r="AL130" s="54"/>
      <c r="AM130" s="54"/>
      <c r="AN130" s="54"/>
      <c r="AO130" s="54"/>
      <c r="AP130" s="54"/>
      <c r="AQ130" s="54"/>
      <c r="AR130" s="54"/>
      <c r="AS130" s="54"/>
      <c r="AT130" s="54"/>
      <c r="AU130" s="54"/>
      <c r="AV130" s="54"/>
      <c r="AW130" s="54"/>
      <c r="AX130" s="54"/>
      <c r="AY130" s="54"/>
      <c r="AZ130" s="54"/>
      <c r="BA130" s="54"/>
      <c r="BB130" s="54"/>
      <c r="BC130" s="54"/>
      <c r="BD130" s="54"/>
      <c r="BE130" s="54"/>
      <c r="BF130" s="54"/>
      <c r="BG130" s="54"/>
      <c r="BH130" s="53"/>
      <c r="BI130" s="53"/>
      <c r="BJ130" s="53"/>
      <c r="BK130" s="53"/>
      <c r="BL130" s="53"/>
      <c r="BM130" s="53"/>
      <c r="BN130" s="53"/>
      <c r="BO130" s="53"/>
    </row>
    <row r="131" spans="1:67" ht="15.75">
      <c r="A131" s="12">
        <v>109</v>
      </c>
      <c r="B131" s="19" t="s">
        <v>29</v>
      </c>
      <c r="C131" s="8"/>
      <c r="D131" s="8"/>
      <c r="E131" s="8"/>
      <c r="F131" s="8"/>
      <c r="G131" s="8"/>
      <c r="H131" s="51">
        <f t="shared" si="33"/>
        <v>0</v>
      </c>
      <c r="AF131" s="53"/>
      <c r="AG131" s="53"/>
      <c r="AH131" s="54"/>
      <c r="AI131" s="54"/>
      <c r="AJ131" s="54"/>
      <c r="AK131" s="54"/>
      <c r="AL131" s="54"/>
      <c r="AM131" s="54"/>
      <c r="AN131" s="54"/>
      <c r="AO131" s="54"/>
      <c r="AP131" s="54"/>
      <c r="AQ131" s="54"/>
      <c r="AR131" s="54"/>
      <c r="AS131" s="54"/>
      <c r="AT131" s="54"/>
      <c r="AU131" s="54"/>
      <c r="AV131" s="54"/>
      <c r="AW131" s="54"/>
      <c r="AX131" s="54"/>
      <c r="AY131" s="54"/>
      <c r="AZ131" s="54"/>
      <c r="BA131" s="54"/>
      <c r="BB131" s="54"/>
      <c r="BC131" s="54"/>
      <c r="BD131" s="54"/>
      <c r="BE131" s="54"/>
      <c r="BF131" s="54"/>
      <c r="BG131" s="54"/>
      <c r="BH131" s="53"/>
      <c r="BI131" s="53"/>
      <c r="BJ131" s="53"/>
      <c r="BK131" s="53"/>
      <c r="BL131" s="53"/>
      <c r="BM131" s="53"/>
      <c r="BN131" s="53"/>
      <c r="BO131" s="53"/>
    </row>
    <row r="132" spans="1:67" ht="15.75">
      <c r="A132" s="12">
        <v>110</v>
      </c>
      <c r="B132" s="18" t="s">
        <v>30</v>
      </c>
      <c r="C132" s="6"/>
      <c r="D132" s="6"/>
      <c r="E132" s="6"/>
      <c r="F132" s="6"/>
      <c r="G132" s="6"/>
      <c r="H132" s="51">
        <f t="shared" ref="H132:H148" si="47">SUM(C132+((D132)*2)+((E132)*3)+((F132)*4)+((G132)*5))</f>
        <v>0</v>
      </c>
      <c r="AF132" s="53"/>
      <c r="AG132" s="53"/>
      <c r="AH132" s="54"/>
      <c r="AI132" s="54"/>
      <c r="AJ132" s="54"/>
      <c r="AK132" s="54"/>
      <c r="AL132" s="54"/>
      <c r="AM132" s="54"/>
      <c r="AN132" s="54"/>
      <c r="AO132" s="54"/>
      <c r="AP132" s="54"/>
      <c r="AQ132" s="54"/>
      <c r="AR132" s="54"/>
      <c r="AS132" s="54"/>
      <c r="AT132" s="54"/>
      <c r="AU132" s="54"/>
      <c r="AV132" s="54"/>
      <c r="AW132" s="54"/>
      <c r="AX132" s="54"/>
      <c r="AY132" s="54"/>
      <c r="AZ132" s="54"/>
      <c r="BA132" s="54"/>
      <c r="BB132" s="54"/>
      <c r="BC132" s="54"/>
      <c r="BD132" s="54"/>
      <c r="BE132" s="54"/>
      <c r="BF132" s="54"/>
      <c r="BG132" s="54"/>
      <c r="BH132" s="53"/>
      <c r="BI132" s="53"/>
      <c r="BJ132" s="53"/>
      <c r="BK132" s="53"/>
      <c r="BL132" s="53"/>
      <c r="BM132" s="53"/>
      <c r="BN132" s="53"/>
      <c r="BO132" s="53"/>
    </row>
    <row r="133" spans="1:67" ht="15.75">
      <c r="A133" s="12">
        <v>111</v>
      </c>
      <c r="B133" s="19" t="s">
        <v>58</v>
      </c>
      <c r="C133" s="8"/>
      <c r="D133" s="8"/>
      <c r="E133" s="8"/>
      <c r="F133" s="8"/>
      <c r="G133" s="8"/>
      <c r="H133" s="51">
        <f t="shared" si="47"/>
        <v>0</v>
      </c>
      <c r="AF133" s="53"/>
      <c r="AG133" s="53"/>
      <c r="AH133" s="54"/>
      <c r="AI133" s="54"/>
      <c r="AJ133" s="54"/>
      <c r="AK133" s="54"/>
      <c r="AL133" s="54"/>
      <c r="AM133" s="54"/>
      <c r="AN133" s="54"/>
      <c r="AO133" s="54"/>
      <c r="AP133" s="54"/>
      <c r="AQ133" s="54"/>
      <c r="AR133" s="54"/>
      <c r="AS133" s="54"/>
      <c r="AT133" s="54"/>
      <c r="AU133" s="54"/>
      <c r="AV133" s="54"/>
      <c r="AW133" s="54"/>
      <c r="AX133" s="54"/>
      <c r="AY133" s="54"/>
      <c r="AZ133" s="54"/>
      <c r="BA133" s="54"/>
      <c r="BB133" s="54"/>
      <c r="BC133" s="54"/>
      <c r="BD133" s="54"/>
      <c r="BE133" s="54"/>
      <c r="BF133" s="54"/>
      <c r="BG133" s="54"/>
      <c r="BH133" s="53"/>
      <c r="BI133" s="53"/>
      <c r="BJ133" s="53"/>
      <c r="BK133" s="53"/>
      <c r="BL133" s="53"/>
      <c r="BM133" s="53"/>
      <c r="BN133" s="53"/>
      <c r="BO133" s="53"/>
    </row>
    <row r="134" spans="1:67" ht="15.75">
      <c r="A134" s="12">
        <v>112</v>
      </c>
      <c r="B134" s="19" t="s">
        <v>54</v>
      </c>
      <c r="C134" s="8"/>
      <c r="D134" s="8"/>
      <c r="E134" s="8"/>
      <c r="F134" s="8"/>
      <c r="G134" s="8"/>
      <c r="H134" s="51">
        <f t="shared" si="47"/>
        <v>0</v>
      </c>
      <c r="AF134" s="53"/>
      <c r="AG134" s="53"/>
      <c r="AH134" s="54"/>
      <c r="AI134" s="54"/>
      <c r="AJ134" s="54"/>
      <c r="AK134" s="54"/>
      <c r="AL134" s="54"/>
      <c r="AM134" s="54"/>
      <c r="AN134" s="54"/>
      <c r="AO134" s="54"/>
      <c r="AP134" s="54"/>
      <c r="AQ134" s="54"/>
      <c r="AR134" s="54"/>
      <c r="AS134" s="54"/>
      <c r="AT134" s="54"/>
      <c r="AU134" s="54"/>
      <c r="AV134" s="54"/>
      <c r="AW134" s="54"/>
      <c r="AX134" s="54"/>
      <c r="AY134" s="54"/>
      <c r="AZ134" s="54"/>
      <c r="BA134" s="54"/>
      <c r="BB134" s="54"/>
      <c r="BC134" s="54"/>
      <c r="BD134" s="54"/>
      <c r="BE134" s="54"/>
      <c r="BF134" s="54"/>
      <c r="BG134" s="54"/>
      <c r="BH134" s="53"/>
      <c r="BI134" s="53"/>
      <c r="BJ134" s="53"/>
      <c r="BK134" s="53"/>
      <c r="BL134" s="53"/>
      <c r="BM134" s="53"/>
      <c r="BN134" s="53"/>
      <c r="BO134" s="53"/>
    </row>
    <row r="135" spans="1:67" ht="15.75">
      <c r="A135" s="11"/>
      <c r="B135" s="19" t="s">
        <v>31</v>
      </c>
      <c r="C135" s="8"/>
      <c r="D135" s="8"/>
      <c r="E135" s="8"/>
      <c r="F135" s="8"/>
      <c r="G135" s="8"/>
      <c r="H135" s="51">
        <f t="shared" si="47"/>
        <v>0</v>
      </c>
      <c r="AF135" s="53"/>
      <c r="AG135" s="53"/>
      <c r="AH135" s="54"/>
      <c r="AI135" s="54"/>
      <c r="AJ135" s="54"/>
      <c r="AK135" s="54"/>
      <c r="AL135" s="54"/>
      <c r="AM135" s="54"/>
      <c r="AN135" s="54"/>
      <c r="AO135" s="54"/>
      <c r="AP135" s="54"/>
      <c r="AQ135" s="54"/>
      <c r="AR135" s="54"/>
      <c r="AS135" s="54"/>
      <c r="AT135" s="54"/>
      <c r="AU135" s="54"/>
      <c r="AV135" s="54"/>
      <c r="AW135" s="54"/>
      <c r="AX135" s="54"/>
      <c r="AY135" s="54"/>
      <c r="AZ135" s="54"/>
      <c r="BA135" s="54"/>
      <c r="BB135" s="54"/>
      <c r="BC135" s="54"/>
      <c r="BD135" s="54"/>
      <c r="BE135" s="54"/>
      <c r="BF135" s="54"/>
      <c r="BG135" s="54"/>
      <c r="BH135" s="53"/>
      <c r="BI135" s="53"/>
      <c r="BJ135" s="53"/>
      <c r="BK135" s="53"/>
      <c r="BL135" s="53"/>
      <c r="BM135" s="53"/>
      <c r="BN135" s="53"/>
      <c r="BO135" s="53"/>
    </row>
    <row r="136" spans="1:67" ht="15.75">
      <c r="A136" s="12">
        <v>113</v>
      </c>
      <c r="B136" s="18" t="s">
        <v>32</v>
      </c>
      <c r="C136" s="6"/>
      <c r="D136" s="6"/>
      <c r="E136" s="6"/>
      <c r="F136" s="6"/>
      <c r="G136" s="6"/>
      <c r="H136" s="51">
        <f t="shared" si="47"/>
        <v>0</v>
      </c>
      <c r="AF136" s="53"/>
      <c r="AG136" s="53"/>
      <c r="AH136" s="54"/>
      <c r="AI136" s="54"/>
      <c r="AJ136" s="54"/>
      <c r="AK136" s="54"/>
      <c r="AL136" s="54"/>
      <c r="AM136" s="54"/>
      <c r="AN136" s="54"/>
      <c r="AO136" s="54"/>
      <c r="AP136" s="54"/>
      <c r="AQ136" s="54"/>
      <c r="AR136" s="54"/>
      <c r="AS136" s="54"/>
      <c r="AT136" s="54"/>
      <c r="AU136" s="54"/>
      <c r="AV136" s="54"/>
      <c r="AW136" s="54"/>
      <c r="AX136" s="54"/>
      <c r="AY136" s="54"/>
      <c r="AZ136" s="54"/>
      <c r="BA136" s="54"/>
      <c r="BB136" s="54"/>
      <c r="BC136" s="54"/>
      <c r="BD136" s="54"/>
      <c r="BE136" s="54"/>
      <c r="BF136" s="54"/>
      <c r="BG136" s="54"/>
      <c r="BH136" s="53"/>
      <c r="BI136" s="53"/>
      <c r="BJ136" s="53"/>
      <c r="BK136" s="53"/>
      <c r="BL136" s="53"/>
      <c r="BM136" s="53"/>
      <c r="BN136" s="53"/>
      <c r="BO136" s="53"/>
    </row>
    <row r="137" spans="1:67" ht="15.75">
      <c r="A137" s="12">
        <v>114</v>
      </c>
      <c r="B137" s="19" t="s">
        <v>33</v>
      </c>
      <c r="C137" s="8"/>
      <c r="D137" s="8"/>
      <c r="E137" s="8"/>
      <c r="F137" s="8"/>
      <c r="G137" s="8"/>
      <c r="H137" s="51">
        <f t="shared" si="47"/>
        <v>0</v>
      </c>
      <c r="AF137" s="53"/>
      <c r="AG137" s="53"/>
      <c r="AH137" s="54"/>
      <c r="AI137" s="54"/>
      <c r="AJ137" s="54"/>
      <c r="AK137" s="54"/>
      <c r="AL137" s="54"/>
      <c r="AM137" s="54"/>
      <c r="AN137" s="54"/>
      <c r="AO137" s="54"/>
      <c r="AP137" s="54"/>
      <c r="AQ137" s="54"/>
      <c r="AR137" s="54"/>
      <c r="AS137" s="54"/>
      <c r="AT137" s="54"/>
      <c r="AU137" s="54"/>
      <c r="AV137" s="54"/>
      <c r="AW137" s="54"/>
      <c r="AX137" s="54"/>
      <c r="AY137" s="54"/>
      <c r="AZ137" s="54"/>
      <c r="BA137" s="54"/>
      <c r="BB137" s="54"/>
      <c r="BC137" s="54"/>
      <c r="BD137" s="54"/>
      <c r="BE137" s="54"/>
      <c r="BF137" s="54"/>
      <c r="BG137" s="54"/>
      <c r="BH137" s="53"/>
      <c r="BI137" s="53"/>
      <c r="BJ137" s="53"/>
      <c r="BK137" s="53"/>
      <c r="BL137" s="53"/>
      <c r="BM137" s="53"/>
      <c r="BN137" s="53"/>
      <c r="BO137" s="53"/>
    </row>
    <row r="138" spans="1:67" ht="15.75">
      <c r="A138" s="12">
        <v>115</v>
      </c>
      <c r="B138" s="19" t="s">
        <v>34</v>
      </c>
      <c r="C138" s="8"/>
      <c r="D138" s="8"/>
      <c r="E138" s="8"/>
      <c r="F138" s="8"/>
      <c r="G138" s="8"/>
      <c r="H138" s="51">
        <f t="shared" si="47"/>
        <v>0</v>
      </c>
      <c r="AF138" s="53"/>
      <c r="AG138" s="53"/>
      <c r="AH138" s="54"/>
      <c r="AI138" s="54"/>
      <c r="AJ138" s="54"/>
      <c r="AK138" s="54"/>
      <c r="AL138" s="54"/>
      <c r="AM138" s="54"/>
      <c r="AN138" s="54"/>
      <c r="AO138" s="54"/>
      <c r="AP138" s="54"/>
      <c r="AQ138" s="54"/>
      <c r="AR138" s="54"/>
      <c r="AS138" s="54"/>
      <c r="AT138" s="54"/>
      <c r="AU138" s="54"/>
      <c r="AV138" s="54"/>
      <c r="AW138" s="54"/>
      <c r="AX138" s="54"/>
      <c r="AY138" s="54"/>
      <c r="AZ138" s="54"/>
      <c r="BA138" s="54"/>
      <c r="BB138" s="54"/>
      <c r="BC138" s="54"/>
      <c r="BD138" s="54"/>
      <c r="BE138" s="54"/>
      <c r="BF138" s="54"/>
      <c r="BG138" s="54"/>
      <c r="BH138" s="53"/>
      <c r="BI138" s="53"/>
      <c r="BJ138" s="53"/>
      <c r="BK138" s="53"/>
      <c r="BL138" s="53"/>
      <c r="BM138" s="53"/>
      <c r="BN138" s="53"/>
      <c r="BO138" s="53"/>
    </row>
    <row r="139" spans="1:67" ht="15.75">
      <c r="A139" s="11"/>
      <c r="B139" s="19" t="s">
        <v>55</v>
      </c>
      <c r="C139" s="8"/>
      <c r="D139" s="8"/>
      <c r="E139" s="8"/>
      <c r="F139" s="8"/>
      <c r="G139" s="8"/>
      <c r="H139" s="51">
        <f t="shared" si="47"/>
        <v>0</v>
      </c>
      <c r="AF139" s="53"/>
      <c r="AG139" s="53"/>
      <c r="AH139" s="54"/>
      <c r="AI139" s="54"/>
      <c r="AJ139" s="54"/>
      <c r="AK139" s="54"/>
      <c r="AL139" s="54"/>
      <c r="AM139" s="54"/>
      <c r="AN139" s="54"/>
      <c r="AO139" s="54"/>
      <c r="AP139" s="54"/>
      <c r="AQ139" s="54"/>
      <c r="AR139" s="54"/>
      <c r="AS139" s="54"/>
      <c r="AT139" s="54"/>
      <c r="AU139" s="54"/>
      <c r="AV139" s="54"/>
      <c r="AW139" s="54"/>
      <c r="AX139" s="54"/>
      <c r="AY139" s="54"/>
      <c r="AZ139" s="54"/>
      <c r="BA139" s="54"/>
      <c r="BB139" s="54"/>
      <c r="BC139" s="54"/>
      <c r="BD139" s="54"/>
      <c r="BE139" s="54"/>
      <c r="BF139" s="54"/>
      <c r="BG139" s="54"/>
      <c r="BH139" s="53"/>
      <c r="BI139" s="53"/>
      <c r="BJ139" s="53"/>
      <c r="BK139" s="53"/>
      <c r="BL139" s="53"/>
      <c r="BM139" s="53"/>
      <c r="BN139" s="53"/>
      <c r="BO139" s="53"/>
    </row>
    <row r="140" spans="1:67" ht="15.75">
      <c r="A140" s="12">
        <v>116</v>
      </c>
      <c r="B140" s="19" t="s">
        <v>35</v>
      </c>
      <c r="C140" s="8"/>
      <c r="D140" s="8"/>
      <c r="E140" s="8"/>
      <c r="F140" s="8"/>
      <c r="G140" s="8"/>
      <c r="H140" s="51">
        <f t="shared" si="47"/>
        <v>0</v>
      </c>
      <c r="AF140" s="53"/>
      <c r="AG140" s="53"/>
      <c r="AH140" s="54"/>
      <c r="AI140" s="54"/>
      <c r="AJ140" s="54"/>
      <c r="AK140" s="54"/>
      <c r="AL140" s="54"/>
      <c r="AM140" s="54"/>
      <c r="AN140" s="54"/>
      <c r="AO140" s="54"/>
      <c r="AP140" s="54"/>
      <c r="AQ140" s="54"/>
      <c r="AR140" s="54"/>
      <c r="AS140" s="54"/>
      <c r="AT140" s="54"/>
      <c r="AU140" s="54"/>
      <c r="AV140" s="54"/>
      <c r="AW140" s="54"/>
      <c r="AX140" s="54"/>
      <c r="AY140" s="54"/>
      <c r="AZ140" s="54"/>
      <c r="BA140" s="54"/>
      <c r="BB140" s="54"/>
      <c r="BC140" s="54"/>
      <c r="BD140" s="54"/>
      <c r="BE140" s="54"/>
      <c r="BF140" s="54"/>
      <c r="BG140" s="54"/>
      <c r="BH140" s="53"/>
      <c r="BI140" s="53"/>
      <c r="BJ140" s="53"/>
      <c r="BK140" s="53"/>
      <c r="BL140" s="53"/>
      <c r="BM140" s="53"/>
      <c r="BN140" s="53"/>
      <c r="BO140" s="53"/>
    </row>
    <row r="141" spans="1:67" ht="15.75">
      <c r="A141" s="12">
        <v>117</v>
      </c>
      <c r="B141" s="18" t="s">
        <v>36</v>
      </c>
      <c r="C141" s="6"/>
      <c r="D141" s="6"/>
      <c r="E141" s="6"/>
      <c r="F141" s="6"/>
      <c r="G141" s="6"/>
      <c r="H141" s="51">
        <f t="shared" si="47"/>
        <v>0</v>
      </c>
      <c r="AF141" s="53"/>
      <c r="AG141" s="53"/>
      <c r="AH141" s="54"/>
      <c r="AI141" s="54"/>
      <c r="AJ141" s="54"/>
      <c r="AK141" s="54"/>
      <c r="AL141" s="54"/>
      <c r="AM141" s="54"/>
      <c r="AN141" s="54"/>
      <c r="AO141" s="54"/>
      <c r="AP141" s="54"/>
      <c r="AQ141" s="54"/>
      <c r="AR141" s="54"/>
      <c r="AS141" s="54"/>
      <c r="AT141" s="54"/>
      <c r="AU141" s="54"/>
      <c r="AV141" s="54"/>
      <c r="AW141" s="54"/>
      <c r="AX141" s="54"/>
      <c r="AY141" s="54"/>
      <c r="AZ141" s="54"/>
      <c r="BA141" s="54"/>
      <c r="BB141" s="54"/>
      <c r="BC141" s="54"/>
      <c r="BD141" s="54"/>
      <c r="BE141" s="54"/>
      <c r="BF141" s="54"/>
      <c r="BG141" s="54"/>
      <c r="BH141" s="53"/>
      <c r="BI141" s="53"/>
      <c r="BJ141" s="53"/>
      <c r="BK141" s="53"/>
      <c r="BL141" s="53"/>
      <c r="BM141" s="53"/>
      <c r="BN141" s="53"/>
      <c r="BO141" s="53"/>
    </row>
    <row r="142" spans="1:67" ht="15.75">
      <c r="A142" s="12">
        <v>118</v>
      </c>
      <c r="B142" s="19" t="s">
        <v>37</v>
      </c>
      <c r="C142" s="8"/>
      <c r="D142" s="8"/>
      <c r="E142" s="8"/>
      <c r="F142" s="8"/>
      <c r="G142" s="8"/>
      <c r="H142" s="51">
        <f t="shared" si="47"/>
        <v>0</v>
      </c>
      <c r="AF142" s="53"/>
      <c r="AG142" s="53"/>
      <c r="AH142" s="54"/>
      <c r="AI142" s="54"/>
      <c r="AJ142" s="54"/>
      <c r="AK142" s="54"/>
      <c r="AL142" s="54"/>
      <c r="AM142" s="54"/>
      <c r="AN142" s="54"/>
      <c r="AO142" s="54"/>
      <c r="AP142" s="54"/>
      <c r="AQ142" s="54"/>
      <c r="AR142" s="54"/>
      <c r="AS142" s="54"/>
      <c r="AT142" s="54"/>
      <c r="AU142" s="54"/>
      <c r="AV142" s="54"/>
      <c r="AW142" s="54"/>
      <c r="AX142" s="54"/>
      <c r="AY142" s="54"/>
      <c r="AZ142" s="54"/>
      <c r="BA142" s="54"/>
      <c r="BB142" s="54"/>
      <c r="BC142" s="54"/>
      <c r="BD142" s="54"/>
      <c r="BE142" s="54"/>
      <c r="BF142" s="54"/>
      <c r="BG142" s="54"/>
      <c r="BH142" s="53"/>
      <c r="BI142" s="53"/>
      <c r="BJ142" s="53"/>
      <c r="BK142" s="53"/>
      <c r="BL142" s="53"/>
      <c r="BM142" s="53"/>
      <c r="BN142" s="53"/>
      <c r="BO142" s="53"/>
    </row>
    <row r="143" spans="1:67" ht="15.75">
      <c r="A143" s="12">
        <v>119</v>
      </c>
      <c r="B143" s="19" t="s">
        <v>56</v>
      </c>
      <c r="C143" s="8"/>
      <c r="D143" s="8"/>
      <c r="E143" s="8"/>
      <c r="F143" s="8"/>
      <c r="G143" s="8"/>
      <c r="H143" s="51">
        <f t="shared" si="47"/>
        <v>0</v>
      </c>
      <c r="AF143" s="53"/>
      <c r="AG143" s="53"/>
      <c r="AH143" s="54"/>
      <c r="AI143" s="54"/>
      <c r="AJ143" s="54"/>
      <c r="AK143" s="54"/>
      <c r="AL143" s="54"/>
      <c r="AM143" s="54"/>
      <c r="AN143" s="54"/>
      <c r="AO143" s="54"/>
      <c r="AP143" s="54"/>
      <c r="AQ143" s="54"/>
      <c r="AR143" s="54"/>
      <c r="AS143" s="54"/>
      <c r="AT143" s="54"/>
      <c r="AU143" s="54"/>
      <c r="AV143" s="54"/>
      <c r="AW143" s="54"/>
      <c r="AX143" s="54"/>
      <c r="AY143" s="54"/>
      <c r="AZ143" s="54"/>
      <c r="BA143" s="54"/>
      <c r="BB143" s="54"/>
      <c r="BC143" s="54"/>
      <c r="BD143" s="54"/>
      <c r="BE143" s="54"/>
      <c r="BF143" s="54"/>
      <c r="BG143" s="54"/>
      <c r="BH143" s="53"/>
      <c r="BI143" s="53"/>
      <c r="BJ143" s="53"/>
      <c r="BK143" s="53"/>
      <c r="BL143" s="53"/>
      <c r="BM143" s="53"/>
      <c r="BN143" s="53"/>
      <c r="BO143" s="53"/>
    </row>
    <row r="144" spans="1:67" ht="15.75">
      <c r="A144" s="11"/>
      <c r="B144" s="18" t="s">
        <v>38</v>
      </c>
      <c r="C144" s="6"/>
      <c r="D144" s="6"/>
      <c r="E144" s="6"/>
      <c r="F144" s="6"/>
      <c r="G144" s="6"/>
      <c r="H144" s="51">
        <f t="shared" si="47"/>
        <v>0</v>
      </c>
      <c r="AF144" s="53"/>
      <c r="AG144" s="53"/>
      <c r="AH144" s="54"/>
      <c r="AI144" s="54"/>
      <c r="AJ144" s="54"/>
      <c r="AK144" s="54"/>
      <c r="AL144" s="54"/>
      <c r="AM144" s="54"/>
      <c r="AN144" s="54"/>
      <c r="AO144" s="54"/>
      <c r="AP144" s="54"/>
      <c r="AQ144" s="54"/>
      <c r="AR144" s="54"/>
      <c r="AS144" s="54"/>
      <c r="AT144" s="54"/>
      <c r="AU144" s="54"/>
      <c r="AV144" s="54"/>
      <c r="AW144" s="54"/>
      <c r="AX144" s="54"/>
      <c r="AY144" s="54"/>
      <c r="AZ144" s="54"/>
      <c r="BA144" s="54"/>
      <c r="BB144" s="54"/>
      <c r="BC144" s="54"/>
      <c r="BD144" s="54"/>
      <c r="BE144" s="54"/>
      <c r="BF144" s="54"/>
      <c r="BG144" s="54"/>
      <c r="BH144" s="53"/>
      <c r="BI144" s="53"/>
      <c r="BJ144" s="53"/>
      <c r="BK144" s="53"/>
      <c r="BL144" s="53"/>
      <c r="BM144" s="53"/>
      <c r="BN144" s="53"/>
      <c r="BO144" s="53"/>
    </row>
    <row r="145" spans="1:67" ht="15.75">
      <c r="A145" s="12">
        <v>120</v>
      </c>
      <c r="B145" s="19" t="s">
        <v>57</v>
      </c>
      <c r="C145" s="8"/>
      <c r="D145" s="8"/>
      <c r="E145" s="8"/>
      <c r="F145" s="8"/>
      <c r="G145" s="8"/>
      <c r="H145" s="51">
        <f t="shared" si="47"/>
        <v>0</v>
      </c>
      <c r="AF145" s="53"/>
      <c r="AG145" s="53"/>
      <c r="AH145" s="54"/>
      <c r="AI145" s="54"/>
      <c r="AJ145" s="54"/>
      <c r="AK145" s="54"/>
      <c r="AL145" s="54"/>
      <c r="AM145" s="54"/>
      <c r="AN145" s="54"/>
      <c r="AO145" s="54"/>
      <c r="AP145" s="54"/>
      <c r="AQ145" s="54"/>
      <c r="AR145" s="54"/>
      <c r="AS145" s="54"/>
      <c r="AT145" s="54"/>
      <c r="AU145" s="54"/>
      <c r="AV145" s="54"/>
      <c r="AW145" s="54"/>
      <c r="AX145" s="54"/>
      <c r="AY145" s="54"/>
      <c r="AZ145" s="54"/>
      <c r="BA145" s="54"/>
      <c r="BB145" s="54"/>
      <c r="BC145" s="54"/>
      <c r="BD145" s="54"/>
      <c r="BE145" s="54"/>
      <c r="BF145" s="54"/>
      <c r="BG145" s="54"/>
      <c r="BH145" s="53"/>
      <c r="BI145" s="53"/>
      <c r="BJ145" s="53"/>
      <c r="BK145" s="53"/>
      <c r="BL145" s="53"/>
      <c r="BM145" s="53"/>
      <c r="BN145" s="53"/>
      <c r="BO145" s="53"/>
    </row>
    <row r="146" spans="1:67" ht="15.75">
      <c r="A146" s="12">
        <v>121</v>
      </c>
      <c r="B146" s="18" t="s">
        <v>39</v>
      </c>
      <c r="C146" s="6"/>
      <c r="D146" s="6"/>
      <c r="E146" s="6"/>
      <c r="F146" s="6"/>
      <c r="G146" s="6"/>
      <c r="H146" s="51">
        <f t="shared" si="47"/>
        <v>0</v>
      </c>
      <c r="AF146" s="53"/>
      <c r="AG146" s="53"/>
      <c r="AH146" s="54"/>
      <c r="AI146" s="54"/>
      <c r="AJ146" s="54"/>
      <c r="AK146" s="54"/>
      <c r="AL146" s="54"/>
      <c r="AM146" s="54"/>
      <c r="AN146" s="54"/>
      <c r="AO146" s="54"/>
      <c r="AP146" s="54"/>
      <c r="AQ146" s="54"/>
      <c r="AR146" s="54"/>
      <c r="AS146" s="54"/>
      <c r="AT146" s="54"/>
      <c r="AU146" s="54"/>
      <c r="AV146" s="54"/>
      <c r="AW146" s="54"/>
      <c r="AX146" s="54"/>
      <c r="AY146" s="54"/>
      <c r="AZ146" s="54"/>
      <c r="BA146" s="54"/>
      <c r="BB146" s="54"/>
      <c r="BC146" s="54"/>
      <c r="BD146" s="54"/>
      <c r="BE146" s="54"/>
      <c r="BF146" s="54"/>
      <c r="BG146" s="54"/>
      <c r="BH146" s="53"/>
      <c r="BI146" s="53"/>
      <c r="BJ146" s="53"/>
      <c r="BK146" s="53"/>
      <c r="BL146" s="53"/>
      <c r="BM146" s="53"/>
      <c r="BN146" s="53"/>
      <c r="BO146" s="53"/>
    </row>
    <row r="147" spans="1:67" ht="15.75">
      <c r="A147" s="11"/>
      <c r="B147" s="19" t="s">
        <v>40</v>
      </c>
      <c r="C147" s="8"/>
      <c r="D147" s="8"/>
      <c r="E147" s="8"/>
      <c r="F147" s="8"/>
      <c r="G147" s="8"/>
      <c r="H147" s="51">
        <f t="shared" si="47"/>
        <v>0</v>
      </c>
      <c r="AF147" s="53"/>
      <c r="AG147" s="53"/>
      <c r="AH147" s="54"/>
      <c r="AI147" s="54"/>
      <c r="AJ147" s="54"/>
      <c r="AK147" s="54"/>
      <c r="AL147" s="54"/>
      <c r="AM147" s="54"/>
      <c r="AN147" s="54"/>
      <c r="AO147" s="54"/>
      <c r="AP147" s="54"/>
      <c r="AQ147" s="54"/>
      <c r="AR147" s="54"/>
      <c r="AS147" s="54"/>
      <c r="AT147" s="54"/>
      <c r="AU147" s="54"/>
      <c r="AV147" s="54"/>
      <c r="AW147" s="54"/>
      <c r="AX147" s="54"/>
      <c r="AY147" s="54"/>
      <c r="AZ147" s="54"/>
      <c r="BA147" s="54"/>
      <c r="BB147" s="54"/>
      <c r="BC147" s="54"/>
      <c r="BD147" s="54"/>
      <c r="BE147" s="54"/>
      <c r="BF147" s="54"/>
      <c r="BG147" s="54"/>
      <c r="BH147" s="53"/>
      <c r="BI147" s="53"/>
      <c r="BJ147" s="53"/>
      <c r="BK147" s="53"/>
      <c r="BL147" s="53"/>
      <c r="BM147" s="53"/>
      <c r="BN147" s="53"/>
      <c r="BO147" s="53"/>
    </row>
    <row r="148" spans="1:67" ht="15.75">
      <c r="A148" s="12">
        <v>122</v>
      </c>
      <c r="B148" s="19" t="s">
        <v>41</v>
      </c>
      <c r="C148" s="8"/>
      <c r="D148" s="8"/>
      <c r="E148" s="8"/>
      <c r="F148" s="8"/>
      <c r="G148" s="8"/>
      <c r="H148" s="51">
        <f t="shared" si="47"/>
        <v>0</v>
      </c>
      <c r="AF148" s="53"/>
      <c r="AG148" s="53"/>
      <c r="AH148" s="54"/>
      <c r="AI148" s="54"/>
      <c r="AJ148" s="54"/>
      <c r="AK148" s="54"/>
      <c r="AL148" s="54"/>
      <c r="AM148" s="54"/>
      <c r="AN148" s="54"/>
      <c r="AO148" s="54"/>
      <c r="AP148" s="54"/>
      <c r="AQ148" s="54"/>
      <c r="AR148" s="54"/>
      <c r="AS148" s="54"/>
      <c r="AT148" s="54"/>
      <c r="AU148" s="54"/>
      <c r="AV148" s="54"/>
      <c r="AW148" s="54"/>
      <c r="AX148" s="54"/>
      <c r="AY148" s="54"/>
      <c r="AZ148" s="54"/>
      <c r="BA148" s="54"/>
      <c r="BB148" s="54"/>
      <c r="BC148" s="54"/>
      <c r="BD148" s="54"/>
      <c r="BE148" s="54"/>
      <c r="BF148" s="54"/>
      <c r="BG148" s="54"/>
      <c r="BH148" s="53"/>
      <c r="BI148" s="53"/>
      <c r="BJ148" s="53"/>
      <c r="BK148" s="53"/>
      <c r="BL148" s="53"/>
      <c r="BM148" s="53"/>
      <c r="BN148" s="53"/>
      <c r="BO148" s="53"/>
    </row>
    <row r="149" spans="1:67" ht="18.75">
      <c r="A149" s="11"/>
      <c r="B149" s="14" t="s">
        <v>43</v>
      </c>
      <c r="C149" s="9">
        <v>1</v>
      </c>
      <c r="D149" s="9">
        <v>2</v>
      </c>
      <c r="E149" s="9">
        <v>3</v>
      </c>
      <c r="F149" s="9">
        <v>4</v>
      </c>
      <c r="G149" s="9">
        <v>5</v>
      </c>
      <c r="H149" s="3"/>
      <c r="AF149" s="53"/>
      <c r="AG149" s="53"/>
      <c r="AH149" s="54"/>
      <c r="AI149" s="54"/>
      <c r="AJ149" s="54"/>
      <c r="AK149" s="54"/>
      <c r="AL149" s="54"/>
      <c r="AM149" s="54"/>
      <c r="AN149" s="54"/>
      <c r="AO149" s="54"/>
      <c r="AP149" s="54"/>
      <c r="AQ149" s="54"/>
      <c r="AR149" s="54"/>
      <c r="AS149" s="54"/>
      <c r="AT149" s="54"/>
      <c r="AU149" s="54"/>
      <c r="AV149" s="54"/>
      <c r="AW149" s="54"/>
      <c r="AX149" s="54"/>
      <c r="AY149" s="54"/>
      <c r="AZ149" s="54"/>
      <c r="BA149" s="54"/>
      <c r="BB149" s="54"/>
      <c r="BC149" s="54"/>
      <c r="BD149" s="54"/>
      <c r="BE149" s="54"/>
      <c r="BF149" s="54"/>
      <c r="BG149" s="54"/>
      <c r="BH149" s="53"/>
      <c r="BI149" s="53"/>
      <c r="BJ149" s="53"/>
      <c r="BK149" s="53"/>
      <c r="BL149" s="53"/>
      <c r="BM149" s="53"/>
      <c r="BN149" s="53"/>
      <c r="BO149" s="53"/>
    </row>
    <row r="150" spans="1:67" ht="18.75">
      <c r="A150" s="12">
        <v>123</v>
      </c>
      <c r="B150" s="14" t="s">
        <v>42</v>
      </c>
      <c r="C150" s="9">
        <f>SUM(C4:C148)</f>
        <v>0</v>
      </c>
      <c r="D150" s="9">
        <f>SUM(D4:D148)</f>
        <v>0</v>
      </c>
      <c r="E150" s="9">
        <f>SUM(E4:E148)</f>
        <v>0</v>
      </c>
      <c r="F150" s="9">
        <f>SUM(F2:F148)</f>
        <v>0</v>
      </c>
      <c r="G150" s="9">
        <f>SUM(G2:G148)</f>
        <v>0</v>
      </c>
      <c r="H150" s="4">
        <f>SUM(C150:G150)</f>
        <v>0</v>
      </c>
      <c r="AF150" s="53"/>
      <c r="AG150" s="53"/>
      <c r="AH150" s="54"/>
      <c r="AI150" s="54"/>
      <c r="AJ150" s="54"/>
      <c r="AK150" s="54"/>
      <c r="AL150" s="54"/>
      <c r="AM150" s="54"/>
      <c r="AN150" s="54"/>
      <c r="AO150" s="54"/>
      <c r="AP150" s="54"/>
      <c r="AQ150" s="54"/>
      <c r="AR150" s="54"/>
      <c r="AS150" s="54"/>
      <c r="AT150" s="54"/>
      <c r="AU150" s="54"/>
      <c r="AV150" s="54"/>
      <c r="AW150" s="54"/>
      <c r="AX150" s="54"/>
      <c r="AY150" s="54"/>
      <c r="AZ150" s="54"/>
      <c r="BA150" s="54"/>
      <c r="BB150" s="54"/>
      <c r="BC150" s="54"/>
      <c r="BD150" s="54"/>
      <c r="BE150" s="54"/>
      <c r="BF150" s="54"/>
      <c r="BG150" s="54"/>
      <c r="BH150" s="53"/>
      <c r="BI150" s="53"/>
      <c r="BJ150" s="53"/>
      <c r="BK150" s="53"/>
      <c r="BL150" s="53"/>
      <c r="BM150" s="53"/>
      <c r="BN150" s="53"/>
      <c r="BO150" s="53"/>
    </row>
    <row r="151" spans="1:67" ht="23.25">
      <c r="A151" s="12">
        <v>124</v>
      </c>
      <c r="B151" s="48" t="s">
        <v>46</v>
      </c>
      <c r="C151" s="49"/>
      <c r="D151" s="49"/>
      <c r="E151" s="49"/>
      <c r="F151" s="49"/>
      <c r="G151" s="49"/>
      <c r="H151" s="50">
        <f>(F150+G150)/124</f>
        <v>0</v>
      </c>
      <c r="AF151" s="53"/>
      <c r="AG151" s="53"/>
      <c r="AH151" s="54"/>
      <c r="AI151" s="54"/>
      <c r="AJ151" s="54"/>
      <c r="AK151" s="54"/>
      <c r="AL151" s="54"/>
      <c r="AM151" s="54"/>
      <c r="AN151" s="54"/>
      <c r="AO151" s="54"/>
      <c r="AP151" s="54"/>
      <c r="AQ151" s="54"/>
      <c r="AR151" s="54"/>
      <c r="AS151" s="54"/>
      <c r="AT151" s="54"/>
      <c r="AU151" s="54"/>
      <c r="AV151" s="54"/>
      <c r="AW151" s="54"/>
      <c r="AX151" s="54"/>
      <c r="AY151" s="54"/>
      <c r="AZ151" s="54"/>
      <c r="BA151" s="54"/>
      <c r="BB151" s="54"/>
      <c r="BC151" s="54"/>
      <c r="BD151" s="54"/>
      <c r="BE151" s="54"/>
      <c r="BF151" s="54"/>
      <c r="BG151" s="54"/>
      <c r="BH151" s="53"/>
      <c r="BI151" s="53"/>
      <c r="BJ151" s="53"/>
      <c r="BK151" s="53"/>
      <c r="BL151" s="53"/>
      <c r="BM151" s="53"/>
      <c r="BN151" s="53"/>
      <c r="BO151" s="53"/>
    </row>
    <row r="152" spans="1:67" ht="23.25">
      <c r="A152" s="13"/>
      <c r="B152" s="48" t="s">
        <v>59</v>
      </c>
      <c r="C152" s="49"/>
      <c r="D152" s="49"/>
      <c r="E152" s="49"/>
      <c r="F152" s="49"/>
      <c r="G152" s="49"/>
      <c r="H152" s="50">
        <f>(D150+E150)/124</f>
        <v>0</v>
      </c>
      <c r="AF152" s="53"/>
      <c r="AG152" s="53"/>
      <c r="AH152" s="54"/>
      <c r="AI152" s="54"/>
      <c r="AJ152" s="54"/>
      <c r="AK152" s="54"/>
      <c r="AL152" s="54"/>
      <c r="AM152" s="54"/>
      <c r="AN152" s="54"/>
      <c r="AO152" s="54"/>
      <c r="AP152" s="54"/>
      <c r="AQ152" s="54"/>
      <c r="AR152" s="54"/>
      <c r="AS152" s="54"/>
      <c r="AT152" s="54"/>
      <c r="AU152" s="54"/>
      <c r="AV152" s="54"/>
      <c r="AW152" s="54"/>
      <c r="AX152" s="54"/>
      <c r="AY152" s="54"/>
      <c r="AZ152" s="54"/>
      <c r="BA152" s="54"/>
      <c r="BB152" s="54"/>
      <c r="BC152" s="54"/>
      <c r="BD152" s="54"/>
      <c r="BE152" s="54"/>
      <c r="BF152" s="54"/>
      <c r="BG152" s="54"/>
      <c r="BH152" s="53"/>
      <c r="BI152" s="53"/>
      <c r="BJ152" s="53"/>
      <c r="BK152" s="53"/>
      <c r="BL152" s="53"/>
      <c r="BM152" s="53"/>
      <c r="BN152" s="53"/>
      <c r="BO152" s="53"/>
    </row>
    <row r="153" spans="1:67" ht="23.25">
      <c r="A153" s="15"/>
      <c r="B153" s="48" t="s">
        <v>60</v>
      </c>
      <c r="C153" s="49"/>
      <c r="D153" s="49"/>
      <c r="E153" s="49"/>
      <c r="F153" s="49"/>
      <c r="G153" s="49"/>
      <c r="H153" s="50">
        <f>(C150+D150)/124</f>
        <v>0</v>
      </c>
      <c r="AB153">
        <f>SUM(J153:AA153)</f>
        <v>0</v>
      </c>
      <c r="AF153" s="53"/>
      <c r="AG153" s="53"/>
      <c r="AH153" s="54"/>
      <c r="AI153" s="54"/>
      <c r="AJ153" s="54"/>
      <c r="AK153" s="54"/>
      <c r="AL153" s="54"/>
      <c r="AM153" s="54"/>
      <c r="AN153" s="54"/>
      <c r="AO153" s="54"/>
      <c r="AP153" s="54"/>
      <c r="AQ153" s="54"/>
      <c r="AR153" s="54"/>
      <c r="AS153" s="54"/>
      <c r="AT153" s="54"/>
      <c r="AU153" s="54"/>
      <c r="AV153" s="54"/>
      <c r="AW153" s="54"/>
      <c r="AX153" s="54"/>
      <c r="AY153" s="54"/>
      <c r="AZ153" s="54"/>
      <c r="BA153" s="54"/>
      <c r="BB153" s="54"/>
      <c r="BC153" s="54"/>
      <c r="BD153" s="54"/>
      <c r="BE153" s="54"/>
      <c r="BF153" s="54"/>
      <c r="BG153" s="54"/>
      <c r="BH153" s="53"/>
      <c r="BI153" s="53"/>
      <c r="BJ153" s="53"/>
      <c r="BK153" s="53"/>
      <c r="BL153" s="53"/>
      <c r="BM153" s="53"/>
      <c r="BN153" s="53"/>
      <c r="BO153" s="53"/>
    </row>
    <row r="154" spans="1:67">
      <c r="A154" s="47"/>
      <c r="B154" s="46"/>
    </row>
    <row r="155" spans="1:67">
      <c r="A155" s="45"/>
      <c r="B155" s="36"/>
    </row>
    <row r="156" spans="1:67">
      <c r="A156" s="45"/>
      <c r="B156" s="37"/>
    </row>
    <row r="157" spans="1:67">
      <c r="A157" s="46"/>
      <c r="B157" s="37"/>
    </row>
    <row r="158" spans="1:67">
      <c r="A158" s="46"/>
      <c r="B158" s="37"/>
    </row>
    <row r="159" spans="1:67">
      <c r="A159" s="16"/>
      <c r="B159" s="16"/>
    </row>
    <row r="160" spans="1:67">
      <c r="A160" s="16"/>
      <c r="B160" s="20"/>
    </row>
    <row r="161" spans="1:8">
      <c r="A161" s="16"/>
    </row>
    <row r="162" spans="1:8">
      <c r="A162" s="16"/>
    </row>
    <row r="163" spans="1:8">
      <c r="C163"/>
      <c r="D163"/>
      <c r="E163"/>
      <c r="F163"/>
      <c r="G163"/>
    </row>
    <row r="164" spans="1:8">
      <c r="C164" s="41"/>
      <c r="D164" s="42"/>
      <c r="E164" s="43"/>
      <c r="F164" s="44"/>
      <c r="G164" s="44"/>
      <c r="H164" s="43"/>
    </row>
    <row r="165" spans="1:8">
      <c r="C165" s="41"/>
      <c r="D165" s="42"/>
      <c r="E165" s="43"/>
      <c r="F165" s="44"/>
      <c r="G165" s="44"/>
      <c r="H165" s="43"/>
    </row>
    <row r="166" spans="1:8">
      <c r="C166" s="41"/>
      <c r="D166" s="42"/>
      <c r="E166" s="43"/>
      <c r="F166" s="44"/>
      <c r="G166" s="44"/>
      <c r="H166" s="43"/>
    </row>
  </sheetData>
  <phoneticPr fontId="0" type="noConversion"/>
  <pageMargins left="0.7" right="0.7" top="0.75" bottom="0.75" header="0.3" footer="0.3"/>
  <pageSetup paperSize="9" orientation="landscape" horizontalDpi="4294967293" verticalDpi="4294967293" r:id="rId1"/>
</worksheet>
</file>

<file path=xl/worksheets/sheet2.xml><?xml version="1.0" encoding="utf-8"?>
<worksheet xmlns="http://schemas.openxmlformats.org/spreadsheetml/2006/main" xmlns:r="http://schemas.openxmlformats.org/officeDocument/2006/relationships">
  <sheetPr>
    <tabColor rgb="FFFFCCFF"/>
  </sheetPr>
  <dimension ref="A1:BM155"/>
  <sheetViews>
    <sheetView topLeftCell="A138" workbookViewId="0">
      <selection activeCell="C146" sqref="C146"/>
    </sheetView>
  </sheetViews>
  <sheetFormatPr defaultRowHeight="15"/>
  <cols>
    <col min="1" max="1" width="4" customWidth="1"/>
    <col min="2" max="2" width="90.85546875" customWidth="1"/>
    <col min="3" max="7" width="4.5703125" customWidth="1"/>
    <col min="8" max="8" width="12.140625" customWidth="1"/>
    <col min="9" max="9" width="0" hidden="1" customWidth="1"/>
    <col min="10" max="27" width="2.42578125" hidden="1" customWidth="1"/>
    <col min="28" max="30" width="0" hidden="1" customWidth="1"/>
    <col min="33" max="61" width="0" hidden="1" customWidth="1"/>
  </cols>
  <sheetData>
    <row r="1" spans="1:65" ht="84">
      <c r="A1" s="1"/>
      <c r="B1" s="21" t="s">
        <v>71</v>
      </c>
      <c r="C1" s="5">
        <v>1</v>
      </c>
      <c r="D1" s="5">
        <v>2</v>
      </c>
      <c r="E1" s="5">
        <v>3</v>
      </c>
      <c r="F1" s="5">
        <v>4</v>
      </c>
      <c r="G1" s="5">
        <v>5</v>
      </c>
      <c r="H1" s="2" t="s">
        <v>45</v>
      </c>
      <c r="J1" t="s">
        <v>144</v>
      </c>
      <c r="K1" t="s">
        <v>145</v>
      </c>
      <c r="L1" t="s">
        <v>146</v>
      </c>
      <c r="M1" t="s">
        <v>147</v>
      </c>
      <c r="N1" t="s">
        <v>148</v>
      </c>
      <c r="O1" t="s">
        <v>149</v>
      </c>
      <c r="P1" t="s">
        <v>150</v>
      </c>
      <c r="Q1" t="s">
        <v>151</v>
      </c>
      <c r="R1" t="s">
        <v>153</v>
      </c>
      <c r="S1" t="s">
        <v>154</v>
      </c>
      <c r="T1" t="s">
        <v>155</v>
      </c>
      <c r="U1" t="s">
        <v>156</v>
      </c>
      <c r="V1" t="s">
        <v>157</v>
      </c>
      <c r="W1" t="s">
        <v>158</v>
      </c>
      <c r="X1" t="s">
        <v>159</v>
      </c>
      <c r="Y1" t="s">
        <v>160</v>
      </c>
      <c r="Z1" t="s">
        <v>161</v>
      </c>
      <c r="AA1" t="s">
        <v>162</v>
      </c>
      <c r="AB1" t="s">
        <v>163</v>
      </c>
      <c r="AC1" t="s">
        <v>164</v>
      </c>
      <c r="AD1" t="s">
        <v>165</v>
      </c>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row>
    <row r="2" spans="1:65" ht="15.75">
      <c r="A2" s="11"/>
      <c r="B2" s="17" t="s">
        <v>72</v>
      </c>
      <c r="C2" s="70"/>
      <c r="D2" s="70"/>
      <c r="E2" s="70"/>
      <c r="F2" s="70"/>
      <c r="G2" s="70"/>
      <c r="AF2" s="55"/>
      <c r="AG2" s="55" t="s">
        <v>182</v>
      </c>
      <c r="AH2" s="55"/>
      <c r="AI2" s="55"/>
      <c r="AJ2" s="55"/>
      <c r="AK2" s="55"/>
      <c r="AL2" s="55"/>
      <c r="AM2" s="55" t="s">
        <v>186</v>
      </c>
      <c r="AN2" s="55"/>
      <c r="AO2" s="55"/>
      <c r="AP2" s="55"/>
      <c r="AQ2" s="55"/>
      <c r="AR2" s="55"/>
      <c r="AS2" s="55" t="s">
        <v>190</v>
      </c>
      <c r="AT2" s="55"/>
      <c r="AU2" s="55"/>
      <c r="AV2" s="55"/>
      <c r="AW2" s="55"/>
      <c r="AX2" s="55"/>
      <c r="AY2" s="55" t="s">
        <v>196</v>
      </c>
      <c r="AZ2" s="55"/>
      <c r="BA2" s="55"/>
      <c r="BB2" s="55"/>
      <c r="BC2" s="55"/>
      <c r="BD2" s="55"/>
      <c r="BE2" s="55"/>
      <c r="BF2" s="59" t="s">
        <v>206</v>
      </c>
      <c r="BG2" s="59"/>
      <c r="BH2" s="59"/>
      <c r="BI2" s="59"/>
      <c r="BJ2" s="59"/>
      <c r="BK2" s="59"/>
      <c r="BL2" s="59"/>
      <c r="BM2" s="59"/>
    </row>
    <row r="3" spans="1:65" ht="15.75">
      <c r="A3" s="11"/>
      <c r="B3" s="18" t="s">
        <v>73</v>
      </c>
      <c r="C3" s="71"/>
      <c r="D3" s="71"/>
      <c r="E3" s="71"/>
      <c r="F3" s="71"/>
      <c r="G3" s="71"/>
      <c r="AF3" s="55"/>
      <c r="AG3" s="55" t="s">
        <v>162</v>
      </c>
      <c r="AH3" s="55" t="s">
        <v>163</v>
      </c>
      <c r="AI3" s="55" t="s">
        <v>164</v>
      </c>
      <c r="AJ3" s="55" t="s">
        <v>165</v>
      </c>
      <c r="AK3" s="55"/>
      <c r="AL3" s="55"/>
      <c r="AM3" s="55" t="s">
        <v>156</v>
      </c>
      <c r="AN3" s="55" t="s">
        <v>157</v>
      </c>
      <c r="AO3" s="55" t="s">
        <v>158</v>
      </c>
      <c r="AP3" s="55" t="s">
        <v>159</v>
      </c>
      <c r="AQ3" s="55"/>
      <c r="AR3" s="55"/>
      <c r="AS3" s="55" t="s">
        <v>191</v>
      </c>
      <c r="AT3" s="55" t="s">
        <v>154</v>
      </c>
      <c r="AU3" s="55" t="s">
        <v>192</v>
      </c>
      <c r="AV3" s="55"/>
      <c r="AW3" s="55"/>
      <c r="AX3" s="55"/>
      <c r="AY3" s="55" t="s">
        <v>197</v>
      </c>
      <c r="AZ3" s="55" t="s">
        <v>198</v>
      </c>
      <c r="BA3" s="55" t="s">
        <v>199</v>
      </c>
      <c r="BB3" s="55" t="s">
        <v>200</v>
      </c>
      <c r="BC3" s="55" t="s">
        <v>201</v>
      </c>
      <c r="BD3" s="55" t="s">
        <v>202</v>
      </c>
      <c r="BE3" s="55"/>
      <c r="BF3" s="59" t="s">
        <v>207</v>
      </c>
      <c r="BG3" s="59" t="s">
        <v>210</v>
      </c>
      <c r="BH3" s="59"/>
      <c r="BI3" s="59"/>
      <c r="BJ3" s="59"/>
      <c r="BK3" s="59"/>
      <c r="BL3" s="59"/>
      <c r="BM3" s="59"/>
    </row>
    <row r="4" spans="1:65" ht="15.75">
      <c r="A4" s="12">
        <v>1</v>
      </c>
      <c r="B4" s="19" t="s">
        <v>152</v>
      </c>
      <c r="C4" s="72"/>
      <c r="D4" s="72"/>
      <c r="E4" s="72"/>
      <c r="F4" s="72"/>
      <c r="G4" s="72"/>
      <c r="H4" s="51">
        <f>SUM(C4+((D4)*2)+((E4)*3)+((F4)*4)+((G4)*5))</f>
        <v>0</v>
      </c>
      <c r="J4">
        <f>SUM(H4)</f>
        <v>0</v>
      </c>
      <c r="L4">
        <f>SUM(H4)</f>
        <v>0</v>
      </c>
      <c r="M4">
        <f>SUM(H4)</f>
        <v>0</v>
      </c>
      <c r="Q4">
        <f>SUM(H4)</f>
        <v>0</v>
      </c>
      <c r="AA4">
        <f>SUM(H4)</f>
        <v>0</v>
      </c>
      <c r="AC4">
        <f>SUM(H4)</f>
        <v>0</v>
      </c>
      <c r="AF4" s="55"/>
      <c r="AG4" s="56">
        <f>SUM(AA24/10)*20</f>
        <v>0</v>
      </c>
      <c r="AH4" s="56">
        <f>SUM(AB24/12)*20</f>
        <v>0</v>
      </c>
      <c r="AI4" s="56">
        <f>SUM(AC24/11)*20</f>
        <v>0</v>
      </c>
      <c r="AJ4" s="56">
        <f>SUM(AD24/6)*20</f>
        <v>0</v>
      </c>
      <c r="AK4" s="55"/>
      <c r="AL4" s="55"/>
      <c r="AM4" s="56">
        <f>SUM(U24/14)*20</f>
        <v>0</v>
      </c>
      <c r="AN4" s="56">
        <f>SUM(V24/12)*20</f>
        <v>0</v>
      </c>
      <c r="AO4" s="56">
        <f>SUM(W24/18)*20</f>
        <v>0</v>
      </c>
      <c r="AP4" s="56">
        <f>SUM(X24/9)*20</f>
        <v>0</v>
      </c>
      <c r="AQ4" s="55"/>
      <c r="AR4" s="55"/>
      <c r="AS4" s="56">
        <f>SUM(R24/6)*20</f>
        <v>0</v>
      </c>
      <c r="AT4" s="56">
        <f>SUM(S24/9)*20</f>
        <v>0</v>
      </c>
      <c r="AU4" s="56">
        <f>SUM(T24/18)*20</f>
        <v>0</v>
      </c>
      <c r="AV4" s="55"/>
      <c r="AW4" s="55"/>
      <c r="AX4" s="55"/>
      <c r="AY4" s="56">
        <f>SUM(L24/17)*20</f>
        <v>0</v>
      </c>
      <c r="AZ4" s="56">
        <f>SUM(M24/9)*20</f>
        <v>0</v>
      </c>
      <c r="BA4" s="56">
        <f>SUM(N24/5)*20</f>
        <v>0</v>
      </c>
      <c r="BB4" s="56">
        <f>SUM(O24/9)*20</f>
        <v>0</v>
      </c>
      <c r="BC4" s="56">
        <f>SUM(P24/15)*20</f>
        <v>0</v>
      </c>
      <c r="BD4" s="56">
        <f>SUM(Q24/5)*20</f>
        <v>0</v>
      </c>
      <c r="BE4" s="55"/>
      <c r="BF4" s="60">
        <f>SUM((J24+J47+J70+J93)/48)</f>
        <v>0</v>
      </c>
      <c r="BG4" s="60">
        <f>SUM((K24+K47+K70+K93)/64)</f>
        <v>0</v>
      </c>
      <c r="BH4" s="59"/>
      <c r="BI4" s="59"/>
      <c r="BJ4" s="59"/>
      <c r="BK4" s="59"/>
      <c r="BL4" s="59"/>
      <c r="BM4" s="59"/>
    </row>
    <row r="5" spans="1:65" ht="15.75">
      <c r="A5" s="12">
        <v>2</v>
      </c>
      <c r="B5" s="19" t="s">
        <v>74</v>
      </c>
      <c r="C5" s="72"/>
      <c r="D5" s="72"/>
      <c r="E5" s="72"/>
      <c r="F5" s="72"/>
      <c r="G5" s="72"/>
      <c r="H5" s="51">
        <f t="shared" ref="H5:H70" si="0">SUM(C5+((D5)*2)+((E5)*3)+((F5)*4)+((G5)*5))</f>
        <v>0</v>
      </c>
      <c r="K5">
        <f>SUM(H5)</f>
        <v>0</v>
      </c>
      <c r="M5">
        <f>SUM(H5)</f>
        <v>0</v>
      </c>
      <c r="P5">
        <f>SUM(H5)</f>
        <v>0</v>
      </c>
      <c r="R5">
        <f>SUM(M5)</f>
        <v>0</v>
      </c>
      <c r="S5">
        <f>SUM(H5)</f>
        <v>0</v>
      </c>
      <c r="T5">
        <f t="shared" ref="T5:T13" si="1">SUM(H5)</f>
        <v>0</v>
      </c>
      <c r="U5">
        <f>SUM(H5)</f>
        <v>0</v>
      </c>
      <c r="W5">
        <f>SUM(H5)</f>
        <v>0</v>
      </c>
      <c r="X5">
        <f>SUM(H5)</f>
        <v>0</v>
      </c>
      <c r="Z5">
        <f>SUM(H5)</f>
        <v>0</v>
      </c>
      <c r="AA5">
        <f>SUM(H5)</f>
        <v>0</v>
      </c>
      <c r="AB5">
        <f>SUM(H5)</f>
        <v>0</v>
      </c>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row>
    <row r="6" spans="1:65" ht="15.75">
      <c r="A6" s="12">
        <v>3</v>
      </c>
      <c r="B6" s="19" t="s">
        <v>75</v>
      </c>
      <c r="C6" s="72"/>
      <c r="D6" s="72"/>
      <c r="E6" s="72"/>
      <c r="F6" s="72"/>
      <c r="G6" s="72"/>
      <c r="H6" s="51">
        <f t="shared" si="0"/>
        <v>0</v>
      </c>
      <c r="J6">
        <f>SUM(H6)</f>
        <v>0</v>
      </c>
      <c r="M6">
        <f>SUM(H6)</f>
        <v>0</v>
      </c>
      <c r="N6">
        <f>SUM(H6)</f>
        <v>0</v>
      </c>
      <c r="O6">
        <f>SUM(H6)</f>
        <v>0</v>
      </c>
      <c r="R6">
        <f>SUM(H6)</f>
        <v>0</v>
      </c>
      <c r="T6">
        <f t="shared" si="1"/>
        <v>0</v>
      </c>
      <c r="U6">
        <f>SUM(H6)</f>
        <v>0</v>
      </c>
      <c r="V6">
        <f>SUM(H6)</f>
        <v>0</v>
      </c>
      <c r="X6">
        <f>SUM(H6)</f>
        <v>0</v>
      </c>
      <c r="AA6">
        <f>SUM(H6)</f>
        <v>0</v>
      </c>
      <c r="AB6">
        <f>SUM(H6)</f>
        <v>0</v>
      </c>
      <c r="AF6" s="55"/>
      <c r="AG6" s="55"/>
      <c r="AH6" s="55"/>
      <c r="AI6" s="55"/>
      <c r="AJ6" s="55"/>
      <c r="AK6" s="55"/>
      <c r="AL6" s="55"/>
      <c r="AM6" s="55"/>
      <c r="AN6" s="55"/>
      <c r="AO6" s="55"/>
      <c r="AP6" s="55"/>
      <c r="AQ6" s="55"/>
      <c r="AR6" s="55"/>
      <c r="AS6" s="55"/>
      <c r="AT6" s="55"/>
      <c r="AU6" s="55"/>
      <c r="AV6" s="55"/>
      <c r="AW6" s="55"/>
      <c r="AX6" s="55"/>
      <c r="AY6" s="55"/>
      <c r="AZ6" s="55"/>
      <c r="BA6" s="55"/>
      <c r="BB6" s="55"/>
      <c r="BC6" s="55"/>
      <c r="BD6" s="55"/>
      <c r="BE6" s="55"/>
    </row>
    <row r="7" spans="1:65" ht="15.75">
      <c r="A7" s="12">
        <v>4</v>
      </c>
      <c r="B7" s="19" t="s">
        <v>76</v>
      </c>
      <c r="C7" s="72"/>
      <c r="D7" s="72"/>
      <c r="E7" s="72"/>
      <c r="F7" s="72"/>
      <c r="G7" s="72"/>
      <c r="H7" s="51">
        <f t="shared" si="0"/>
        <v>0</v>
      </c>
      <c r="J7">
        <f>SUM(H7)</f>
        <v>0</v>
      </c>
      <c r="L7">
        <f t="shared" ref="L7:L17" si="2">SUM(H7)</f>
        <v>0</v>
      </c>
      <c r="M7">
        <f>SUM(H7)</f>
        <v>0</v>
      </c>
      <c r="O7">
        <f>SUM(H7)</f>
        <v>0</v>
      </c>
      <c r="T7">
        <f t="shared" si="1"/>
        <v>0</v>
      </c>
      <c r="U7">
        <f>SUM(H7)</f>
        <v>0</v>
      </c>
      <c r="V7">
        <f>SUM(H7)</f>
        <v>0</v>
      </c>
      <c r="W7">
        <f t="shared" ref="W7:W21" si="3">SUM(H7)</f>
        <v>0</v>
      </c>
      <c r="X7">
        <f>SUM(H7)</f>
        <v>0</v>
      </c>
      <c r="AB7">
        <f>SUM(H7)</f>
        <v>0</v>
      </c>
      <c r="AC7">
        <f>SUM(H7)</f>
        <v>0</v>
      </c>
      <c r="AF7" s="55"/>
      <c r="AG7" s="55"/>
      <c r="AH7" s="55"/>
      <c r="AI7" s="55"/>
      <c r="AJ7" s="55"/>
      <c r="AK7" s="55"/>
      <c r="AL7" s="55"/>
      <c r="AM7" s="55"/>
      <c r="AN7" s="55"/>
      <c r="AO7" s="55"/>
      <c r="AP7" s="55"/>
      <c r="AQ7" s="55"/>
      <c r="AR7" s="55"/>
      <c r="AS7" s="55"/>
      <c r="AT7" s="55"/>
      <c r="AU7" s="55"/>
      <c r="AV7" s="55"/>
      <c r="AW7" s="55"/>
      <c r="AX7" s="55"/>
      <c r="AY7" s="55"/>
      <c r="AZ7" s="55"/>
      <c r="BA7" s="55"/>
      <c r="BB7" s="55"/>
      <c r="BC7" s="55"/>
      <c r="BD7" s="55"/>
      <c r="BE7" s="55"/>
    </row>
    <row r="8" spans="1:65" ht="15.75">
      <c r="A8" s="12">
        <v>5</v>
      </c>
      <c r="B8" s="19" t="s">
        <v>77</v>
      </c>
      <c r="C8" s="72"/>
      <c r="D8" s="72"/>
      <c r="E8" s="72"/>
      <c r="F8" s="72"/>
      <c r="G8" s="72"/>
      <c r="H8" s="51">
        <f t="shared" si="0"/>
        <v>0</v>
      </c>
      <c r="K8">
        <f>SUM(H8)</f>
        <v>0</v>
      </c>
      <c r="L8">
        <f t="shared" si="2"/>
        <v>0</v>
      </c>
      <c r="M8">
        <f>SUM(H8)</f>
        <v>0</v>
      </c>
      <c r="N8">
        <f>SUM(H8)</f>
        <v>0</v>
      </c>
      <c r="P8">
        <f>SUM(H8)</f>
        <v>0</v>
      </c>
      <c r="R8">
        <f>SUM(H8)</f>
        <v>0</v>
      </c>
      <c r="S8">
        <f>SUM(H8)</f>
        <v>0</v>
      </c>
      <c r="T8">
        <f t="shared" si="1"/>
        <v>0</v>
      </c>
      <c r="U8">
        <f>SUM(H8)</f>
        <v>0</v>
      </c>
      <c r="V8">
        <f>SUM(H8)</f>
        <v>0</v>
      </c>
      <c r="W8">
        <f t="shared" si="3"/>
        <v>0</v>
      </c>
      <c r="AA8">
        <f>SUM(H8)</f>
        <v>0</v>
      </c>
      <c r="AD8">
        <f>SUM(H8)</f>
        <v>0</v>
      </c>
      <c r="AF8" s="55"/>
      <c r="AG8" s="55"/>
      <c r="AH8" s="55"/>
      <c r="AI8" s="55"/>
      <c r="AJ8" s="55"/>
      <c r="AK8" s="55"/>
      <c r="AL8" s="55"/>
      <c r="AM8" s="55"/>
      <c r="AN8" s="55"/>
      <c r="AO8" s="55"/>
      <c r="AP8" s="55"/>
      <c r="AQ8" s="55"/>
      <c r="AR8" s="55"/>
      <c r="AS8" s="55"/>
      <c r="AT8" s="55"/>
      <c r="AU8" s="55"/>
      <c r="AV8" s="55"/>
      <c r="AW8" s="55"/>
      <c r="AX8" s="55"/>
      <c r="AY8" s="55"/>
      <c r="AZ8" s="55"/>
      <c r="BA8" s="55"/>
      <c r="BB8" s="55"/>
      <c r="BC8" s="55"/>
      <c r="BD8" s="55"/>
      <c r="BE8" s="55"/>
    </row>
    <row r="9" spans="1:65" ht="15.75">
      <c r="A9" s="12">
        <v>6</v>
      </c>
      <c r="B9" s="19" t="s">
        <v>78</v>
      </c>
      <c r="C9" s="72"/>
      <c r="D9" s="72"/>
      <c r="E9" s="72"/>
      <c r="F9" s="72"/>
      <c r="G9" s="72"/>
      <c r="H9" s="51">
        <f t="shared" si="0"/>
        <v>0</v>
      </c>
      <c r="J9">
        <f>SUM(H9)</f>
        <v>0</v>
      </c>
      <c r="L9">
        <f t="shared" si="2"/>
        <v>0</v>
      </c>
      <c r="O9">
        <f>SUM(H9)</f>
        <v>0</v>
      </c>
      <c r="R9">
        <f>SUM(H9)</f>
        <v>0</v>
      </c>
      <c r="S9">
        <f>SUM(H9)</f>
        <v>0</v>
      </c>
      <c r="T9">
        <f t="shared" si="1"/>
        <v>0</v>
      </c>
      <c r="V9">
        <f>SUM(H9)</f>
        <v>0</v>
      </c>
      <c r="W9">
        <f t="shared" si="3"/>
        <v>0</v>
      </c>
      <c r="AA9">
        <f>SUM(H9)</f>
        <v>0</v>
      </c>
      <c r="AC9">
        <f>SUM(H9)</f>
        <v>0</v>
      </c>
      <c r="AF9" s="55"/>
      <c r="AG9" s="55"/>
      <c r="AH9" s="55"/>
      <c r="AI9" s="55"/>
      <c r="AJ9" s="55"/>
      <c r="AK9" s="55"/>
      <c r="AL9" s="55"/>
      <c r="AM9" s="55"/>
      <c r="AN9" s="55"/>
      <c r="AO9" s="55"/>
      <c r="AP9" s="55"/>
      <c r="AQ9" s="55"/>
      <c r="AR9" s="55"/>
      <c r="AS9" s="55"/>
      <c r="AT9" s="55"/>
      <c r="AU9" s="55"/>
      <c r="AV9" s="55"/>
      <c r="AW9" s="55"/>
      <c r="AX9" s="55"/>
      <c r="AY9" s="55"/>
      <c r="AZ9" s="55"/>
      <c r="BA9" s="55"/>
      <c r="BB9" s="55"/>
      <c r="BC9" s="55"/>
      <c r="BD9" s="55"/>
      <c r="BE9" s="55"/>
    </row>
    <row r="10" spans="1:65" ht="15.75">
      <c r="A10" s="12">
        <v>7</v>
      </c>
      <c r="B10" s="19" t="s">
        <v>79</v>
      </c>
      <c r="C10" s="72"/>
      <c r="D10" s="72"/>
      <c r="E10" s="72"/>
      <c r="F10" s="72"/>
      <c r="G10" s="72"/>
      <c r="H10" s="51">
        <f t="shared" si="0"/>
        <v>0</v>
      </c>
      <c r="J10">
        <f>SUM(H10)</f>
        <v>0</v>
      </c>
      <c r="K10">
        <f t="shared" ref="K10:K16" si="4">SUM(H10)</f>
        <v>0</v>
      </c>
      <c r="L10">
        <f t="shared" si="2"/>
        <v>0</v>
      </c>
      <c r="Q10">
        <f>SUM(H10)</f>
        <v>0</v>
      </c>
      <c r="T10">
        <f t="shared" si="1"/>
        <v>0</v>
      </c>
      <c r="W10">
        <f t="shared" si="3"/>
        <v>0</v>
      </c>
      <c r="X10">
        <f>SUM(H10)</f>
        <v>0</v>
      </c>
      <c r="AB10">
        <f>SUM(H10)</f>
        <v>0</v>
      </c>
      <c r="AC10">
        <f>SUM(H10)</f>
        <v>0</v>
      </c>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row>
    <row r="11" spans="1:65" ht="15.75">
      <c r="A11" s="12">
        <v>8</v>
      </c>
      <c r="B11" s="19" t="s">
        <v>80</v>
      </c>
      <c r="C11" s="72"/>
      <c r="D11" s="72"/>
      <c r="E11" s="72"/>
      <c r="F11" s="72"/>
      <c r="G11" s="72"/>
      <c r="H11" s="51">
        <f t="shared" si="0"/>
        <v>0</v>
      </c>
      <c r="K11">
        <f t="shared" si="4"/>
        <v>0</v>
      </c>
      <c r="L11">
        <f t="shared" si="2"/>
        <v>0</v>
      </c>
      <c r="P11">
        <f t="shared" ref="P11:P21" si="5">SUM(H11)</f>
        <v>0</v>
      </c>
      <c r="T11">
        <f t="shared" si="1"/>
        <v>0</v>
      </c>
      <c r="U11">
        <f t="shared" ref="U11:U20" si="6">SUM(H11)</f>
        <v>0</v>
      </c>
      <c r="W11">
        <f t="shared" si="3"/>
        <v>0</v>
      </c>
      <c r="AA11">
        <f>SUM(H11)</f>
        <v>0</v>
      </c>
      <c r="AB11">
        <f>SUM(H11)</f>
        <v>0</v>
      </c>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row>
    <row r="12" spans="1:65" ht="15.75">
      <c r="A12" s="12">
        <v>9</v>
      </c>
      <c r="B12" s="19" t="s">
        <v>81</v>
      </c>
      <c r="C12" s="72"/>
      <c r="D12" s="72"/>
      <c r="E12" s="72"/>
      <c r="F12" s="72"/>
      <c r="G12" s="72"/>
      <c r="H12" s="51">
        <f t="shared" si="0"/>
        <v>0</v>
      </c>
      <c r="J12">
        <f>SUM(H12)</f>
        <v>0</v>
      </c>
      <c r="K12">
        <f t="shared" si="4"/>
        <v>0</v>
      </c>
      <c r="L12">
        <f t="shared" si="2"/>
        <v>0</v>
      </c>
      <c r="P12">
        <f t="shared" si="5"/>
        <v>0</v>
      </c>
      <c r="S12">
        <f>SUM(H12)</f>
        <v>0</v>
      </c>
      <c r="T12">
        <f t="shared" si="1"/>
        <v>0</v>
      </c>
      <c r="U12">
        <f t="shared" si="6"/>
        <v>0</v>
      </c>
      <c r="W12">
        <f t="shared" si="3"/>
        <v>0</v>
      </c>
      <c r="AA12">
        <f>SUM(H12)</f>
        <v>0</v>
      </c>
      <c r="AB12">
        <f>SUM(H12)</f>
        <v>0</v>
      </c>
      <c r="AF12" s="55"/>
      <c r="AG12" s="55"/>
      <c r="AH12" s="55"/>
      <c r="AI12" s="55"/>
      <c r="AJ12" s="55"/>
      <c r="AK12" s="55"/>
      <c r="AL12" s="55"/>
      <c r="AM12" s="55"/>
      <c r="AN12" s="55"/>
      <c r="AO12" s="55"/>
      <c r="AP12" s="55"/>
      <c r="AQ12" s="55"/>
      <c r="AR12" s="55"/>
      <c r="AS12" s="55"/>
      <c r="AT12" s="55"/>
      <c r="AU12" s="55"/>
      <c r="AV12" s="55"/>
      <c r="AW12" s="55"/>
      <c r="AX12" s="55"/>
      <c r="AY12" s="55"/>
      <c r="AZ12" s="55"/>
      <c r="BA12" s="55"/>
      <c r="BB12" s="55"/>
      <c r="BC12" s="55"/>
      <c r="BD12" s="55"/>
      <c r="BE12" s="55"/>
    </row>
    <row r="13" spans="1:65" ht="15.75">
      <c r="A13" s="12">
        <v>10</v>
      </c>
      <c r="B13" s="19" t="s">
        <v>82</v>
      </c>
      <c r="C13" s="72"/>
      <c r="D13" s="72"/>
      <c r="E13" s="72"/>
      <c r="F13" s="72"/>
      <c r="G13" s="72"/>
      <c r="H13" s="51">
        <f t="shared" si="0"/>
        <v>0</v>
      </c>
      <c r="J13">
        <f>SUM(H13)</f>
        <v>0</v>
      </c>
      <c r="K13">
        <f t="shared" si="4"/>
        <v>0</v>
      </c>
      <c r="L13">
        <f t="shared" si="2"/>
        <v>0</v>
      </c>
      <c r="P13">
        <f t="shared" si="5"/>
        <v>0</v>
      </c>
      <c r="T13">
        <f t="shared" si="1"/>
        <v>0</v>
      </c>
      <c r="U13">
        <f t="shared" si="6"/>
        <v>0</v>
      </c>
      <c r="W13">
        <f t="shared" si="3"/>
        <v>0</v>
      </c>
      <c r="AB13">
        <f>SUM(H13)</f>
        <v>0</v>
      </c>
      <c r="AF13" s="55"/>
      <c r="AG13" s="55"/>
      <c r="AH13" s="55"/>
      <c r="AI13" s="55"/>
      <c r="AJ13" s="55"/>
      <c r="AK13" s="55"/>
      <c r="AL13" s="55"/>
      <c r="AM13" s="55"/>
      <c r="AN13" s="55"/>
      <c r="AO13" s="55"/>
      <c r="AP13" s="55"/>
      <c r="AQ13" s="55"/>
      <c r="AR13" s="55"/>
      <c r="AS13" s="55"/>
      <c r="AT13" s="55"/>
      <c r="AU13" s="55"/>
      <c r="AV13" s="55"/>
      <c r="AW13" s="55"/>
      <c r="AX13" s="55"/>
      <c r="AY13" s="55"/>
      <c r="AZ13" s="55"/>
      <c r="BA13" s="55"/>
      <c r="BB13" s="55"/>
      <c r="BC13" s="55"/>
      <c r="BD13" s="55"/>
      <c r="BE13" s="55"/>
    </row>
    <row r="14" spans="1:65" ht="15.75">
      <c r="A14" s="12">
        <v>11</v>
      </c>
      <c r="B14" s="19" t="s">
        <v>83</v>
      </c>
      <c r="C14" s="72"/>
      <c r="D14" s="72"/>
      <c r="E14" s="72"/>
      <c r="F14" s="72"/>
      <c r="G14" s="72"/>
      <c r="H14" s="51">
        <f t="shared" si="0"/>
        <v>0</v>
      </c>
      <c r="K14">
        <f t="shared" si="4"/>
        <v>0</v>
      </c>
      <c r="L14">
        <f t="shared" si="2"/>
        <v>0</v>
      </c>
      <c r="P14">
        <f t="shared" si="5"/>
        <v>0</v>
      </c>
      <c r="U14">
        <f t="shared" si="6"/>
        <v>0</v>
      </c>
      <c r="W14">
        <f t="shared" si="3"/>
        <v>0</v>
      </c>
      <c r="AA14">
        <f>SUM(H14)</f>
        <v>0</v>
      </c>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row>
    <row r="15" spans="1:65" ht="15.75">
      <c r="A15" s="12">
        <v>12</v>
      </c>
      <c r="B15" s="19" t="s">
        <v>84</v>
      </c>
      <c r="C15" s="72"/>
      <c r="D15" s="72"/>
      <c r="E15" s="72"/>
      <c r="F15" s="72"/>
      <c r="G15" s="72"/>
      <c r="H15" s="51">
        <f t="shared" si="0"/>
        <v>0</v>
      </c>
      <c r="K15">
        <f t="shared" si="4"/>
        <v>0</v>
      </c>
      <c r="L15">
        <f t="shared" si="2"/>
        <v>0</v>
      </c>
      <c r="P15">
        <f t="shared" si="5"/>
        <v>0</v>
      </c>
      <c r="S15">
        <f>SUM(H15)</f>
        <v>0</v>
      </c>
      <c r="T15">
        <f t="shared" ref="T15:T21" si="7">SUM(H15)</f>
        <v>0</v>
      </c>
      <c r="U15">
        <f t="shared" si="6"/>
        <v>0</v>
      </c>
      <c r="W15">
        <f t="shared" si="3"/>
        <v>0</v>
      </c>
      <c r="AB15">
        <f>SUM(H15)</f>
        <v>0</v>
      </c>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row>
    <row r="16" spans="1:65" ht="15.75">
      <c r="A16" s="12">
        <v>13</v>
      </c>
      <c r="B16" s="19" t="s">
        <v>85</v>
      </c>
      <c r="C16" s="72"/>
      <c r="D16" s="72"/>
      <c r="E16" s="72"/>
      <c r="F16" s="72"/>
      <c r="G16" s="72"/>
      <c r="H16" s="51">
        <f t="shared" si="0"/>
        <v>0</v>
      </c>
      <c r="J16">
        <f t="shared" ref="J16:J21" si="8">SUM(H16)</f>
        <v>0</v>
      </c>
      <c r="K16">
        <f t="shared" si="4"/>
        <v>0</v>
      </c>
      <c r="L16">
        <f t="shared" si="2"/>
        <v>0</v>
      </c>
      <c r="O16">
        <f>SUM(H16)</f>
        <v>0</v>
      </c>
      <c r="P16">
        <f t="shared" si="5"/>
        <v>0</v>
      </c>
      <c r="S16">
        <f>SUM(H16)</f>
        <v>0</v>
      </c>
      <c r="T16">
        <f t="shared" si="7"/>
        <v>0</v>
      </c>
      <c r="U16">
        <f t="shared" si="6"/>
        <v>0</v>
      </c>
      <c r="V16">
        <f t="shared" ref="V16:V21" si="9">SUM(H16)</f>
        <v>0</v>
      </c>
      <c r="W16">
        <f t="shared" si="3"/>
        <v>0</v>
      </c>
      <c r="AC16">
        <f>SUM(H16)</f>
        <v>0</v>
      </c>
      <c r="AD16">
        <f>SUM(H16)</f>
        <v>0</v>
      </c>
      <c r="AF16" s="55"/>
      <c r="AG16" s="55"/>
      <c r="AH16" s="55"/>
      <c r="AI16" s="55"/>
      <c r="AJ16" s="55"/>
      <c r="AK16" s="55"/>
      <c r="AL16" s="55"/>
      <c r="AM16" s="55"/>
      <c r="AN16" s="55"/>
      <c r="AO16" s="55"/>
      <c r="AP16" s="55"/>
      <c r="AQ16" s="55"/>
      <c r="AR16" s="55"/>
      <c r="AS16" s="55"/>
      <c r="AT16" s="55"/>
      <c r="AU16" s="55"/>
      <c r="AV16" s="55"/>
      <c r="AW16" s="55"/>
      <c r="AX16" s="55"/>
      <c r="AY16" s="55"/>
      <c r="AZ16" s="55"/>
      <c r="BA16" s="55"/>
      <c r="BB16" s="55"/>
      <c r="BC16" s="55"/>
      <c r="BD16" s="55"/>
      <c r="BE16" s="55"/>
    </row>
    <row r="17" spans="1:57" ht="15.75">
      <c r="A17" s="12">
        <v>14</v>
      </c>
      <c r="B17" s="19" t="s">
        <v>86</v>
      </c>
      <c r="C17" s="72"/>
      <c r="D17" s="72"/>
      <c r="E17" s="72"/>
      <c r="F17" s="72"/>
      <c r="G17" s="72"/>
      <c r="H17" s="51">
        <f t="shared" si="0"/>
        <v>0</v>
      </c>
      <c r="J17">
        <f t="shared" si="8"/>
        <v>0</v>
      </c>
      <c r="L17">
        <f t="shared" si="2"/>
        <v>0</v>
      </c>
      <c r="M17">
        <f>SUM(H17)</f>
        <v>0</v>
      </c>
      <c r="O17">
        <f>SUM(H17)</f>
        <v>0</v>
      </c>
      <c r="P17">
        <f t="shared" si="5"/>
        <v>0</v>
      </c>
      <c r="Q17">
        <f>SUM(H17)</f>
        <v>0</v>
      </c>
      <c r="T17">
        <f t="shared" si="7"/>
        <v>0</v>
      </c>
      <c r="U17">
        <f t="shared" si="6"/>
        <v>0</v>
      </c>
      <c r="V17">
        <f t="shared" si="9"/>
        <v>0</v>
      </c>
      <c r="W17">
        <f t="shared" si="3"/>
        <v>0</v>
      </c>
      <c r="X17">
        <f>SUM(H17)</f>
        <v>0</v>
      </c>
      <c r="AC17">
        <f>SUM(H17)</f>
        <v>0</v>
      </c>
      <c r="AD17">
        <f>SUM(H17)</f>
        <v>0</v>
      </c>
      <c r="AF17" s="55"/>
      <c r="AG17" s="55"/>
      <c r="AH17" s="55"/>
      <c r="AI17" s="55"/>
      <c r="AJ17" s="55"/>
      <c r="AK17" s="55"/>
      <c r="AL17" s="55"/>
      <c r="AM17" s="55"/>
      <c r="AN17" s="55"/>
      <c r="AO17" s="55"/>
      <c r="AP17" s="55"/>
      <c r="AQ17" s="55"/>
      <c r="AR17" s="55"/>
      <c r="AS17" s="55"/>
      <c r="AT17" s="55"/>
      <c r="AU17" s="55"/>
      <c r="AV17" s="55"/>
      <c r="AW17" s="55"/>
      <c r="AX17" s="55"/>
      <c r="AY17" s="55"/>
      <c r="AZ17" s="55"/>
      <c r="BA17" s="55"/>
      <c r="BB17" s="55"/>
      <c r="BC17" s="55"/>
      <c r="BD17" s="55"/>
      <c r="BE17" s="55"/>
    </row>
    <row r="18" spans="1:57" ht="15.75">
      <c r="A18" s="12">
        <v>15</v>
      </c>
      <c r="B18" s="19" t="s">
        <v>87</v>
      </c>
      <c r="C18" s="72"/>
      <c r="D18" s="72"/>
      <c r="E18" s="72"/>
      <c r="F18" s="72"/>
      <c r="G18" s="72"/>
      <c r="H18" s="51">
        <f t="shared" si="0"/>
        <v>0</v>
      </c>
      <c r="J18">
        <f t="shared" si="8"/>
        <v>0</v>
      </c>
      <c r="M18">
        <f>SUM(H18)</f>
        <v>0</v>
      </c>
      <c r="N18">
        <f>SUM(H18)</f>
        <v>0</v>
      </c>
      <c r="O18">
        <f>SUM(H18)</f>
        <v>0</v>
      </c>
      <c r="P18">
        <f t="shared" si="5"/>
        <v>0</v>
      </c>
      <c r="Q18">
        <f>SUM(H18)</f>
        <v>0</v>
      </c>
      <c r="R18">
        <f>SUM(H18)</f>
        <v>0</v>
      </c>
      <c r="T18">
        <f t="shared" si="7"/>
        <v>0</v>
      </c>
      <c r="U18">
        <f t="shared" si="6"/>
        <v>0</v>
      </c>
      <c r="V18">
        <f t="shared" si="9"/>
        <v>0</v>
      </c>
      <c r="W18">
        <f t="shared" si="3"/>
        <v>0</v>
      </c>
      <c r="X18">
        <f>SUM(H18)</f>
        <v>0</v>
      </c>
      <c r="AB18">
        <f>SUM(H18)</f>
        <v>0</v>
      </c>
      <c r="AF18" s="55"/>
      <c r="AG18" s="55"/>
      <c r="AH18" s="55"/>
      <c r="AI18" s="55"/>
      <c r="AJ18" s="55"/>
      <c r="AK18" s="55"/>
      <c r="AL18" s="55"/>
      <c r="AM18" s="55"/>
      <c r="AN18" s="55"/>
      <c r="AO18" s="55"/>
      <c r="AP18" s="55"/>
      <c r="AQ18" s="55"/>
      <c r="AR18" s="55"/>
      <c r="AS18" s="55"/>
      <c r="AT18" s="55"/>
      <c r="AU18" s="55"/>
      <c r="AV18" s="55"/>
      <c r="AW18" s="55"/>
      <c r="AX18" s="55"/>
      <c r="AY18" s="55"/>
      <c r="AZ18" s="55"/>
      <c r="BA18" s="55"/>
      <c r="BB18" s="55"/>
      <c r="BC18" s="55"/>
      <c r="BD18" s="55"/>
      <c r="BE18" s="55"/>
    </row>
    <row r="19" spans="1:57" ht="15.75">
      <c r="A19" s="12">
        <v>16</v>
      </c>
      <c r="B19" s="19" t="s">
        <v>88</v>
      </c>
      <c r="C19" s="72"/>
      <c r="D19" s="72"/>
      <c r="E19" s="72"/>
      <c r="F19" s="72"/>
      <c r="G19" s="72"/>
      <c r="H19" s="51">
        <f t="shared" si="0"/>
        <v>0</v>
      </c>
      <c r="J19">
        <f t="shared" si="8"/>
        <v>0</v>
      </c>
      <c r="K19">
        <f>SUM(H19)</f>
        <v>0</v>
      </c>
      <c r="L19">
        <f>SUM(H19)</f>
        <v>0</v>
      </c>
      <c r="P19">
        <f t="shared" si="5"/>
        <v>0</v>
      </c>
      <c r="Q19">
        <f>SUM(H19)</f>
        <v>0</v>
      </c>
      <c r="R19">
        <f>SUM(H19)</f>
        <v>0</v>
      </c>
      <c r="S19">
        <f>SUM(H19)</f>
        <v>0</v>
      </c>
      <c r="T19">
        <f t="shared" si="7"/>
        <v>0</v>
      </c>
      <c r="U19">
        <f t="shared" si="6"/>
        <v>0</v>
      </c>
      <c r="V19">
        <f t="shared" si="9"/>
        <v>0</v>
      </c>
      <c r="W19">
        <f t="shared" si="3"/>
        <v>0</v>
      </c>
      <c r="X19">
        <f>SUM(H19)</f>
        <v>0</v>
      </c>
      <c r="AA19">
        <f>SUM(H19)</f>
        <v>0</v>
      </c>
      <c r="AB19">
        <f>SUM(H19)</f>
        <v>0</v>
      </c>
      <c r="AC19">
        <f>SUM(H19)</f>
        <v>0</v>
      </c>
      <c r="AD19">
        <f>SUM(H19)</f>
        <v>0</v>
      </c>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row>
    <row r="20" spans="1:57" ht="15.75">
      <c r="A20" s="12">
        <v>17</v>
      </c>
      <c r="B20" s="19" t="s">
        <v>89</v>
      </c>
      <c r="C20" s="72"/>
      <c r="D20" s="72"/>
      <c r="E20" s="72"/>
      <c r="F20" s="72"/>
      <c r="G20" s="72"/>
      <c r="H20" s="51">
        <f t="shared" si="0"/>
        <v>0</v>
      </c>
      <c r="J20">
        <f t="shared" si="8"/>
        <v>0</v>
      </c>
      <c r="K20">
        <f>SUM(H20)</f>
        <v>0</v>
      </c>
      <c r="L20">
        <f>SUM(H20)</f>
        <v>0</v>
      </c>
      <c r="M20">
        <f>SUM(H20)</f>
        <v>0</v>
      </c>
      <c r="O20">
        <f>SUM(H20)</f>
        <v>0</v>
      </c>
      <c r="P20">
        <f t="shared" si="5"/>
        <v>0</v>
      </c>
      <c r="Q20">
        <f>SUM(H20)</f>
        <v>0</v>
      </c>
      <c r="S20">
        <f>SUM(H20)</f>
        <v>0</v>
      </c>
      <c r="T20">
        <f t="shared" si="7"/>
        <v>0</v>
      </c>
      <c r="U20">
        <f t="shared" si="6"/>
        <v>0</v>
      </c>
      <c r="V20">
        <f t="shared" si="9"/>
        <v>0</v>
      </c>
      <c r="W20">
        <f t="shared" si="3"/>
        <v>0</v>
      </c>
      <c r="X20">
        <f>SUM(H20)</f>
        <v>0</v>
      </c>
      <c r="AA20">
        <f>SUM(H20)</f>
        <v>0</v>
      </c>
      <c r="AB20">
        <f>SUM(H20)</f>
        <v>0</v>
      </c>
      <c r="AC20">
        <f>SUM(H20)</f>
        <v>0</v>
      </c>
      <c r="AD20">
        <f>SUM(H20)</f>
        <v>0</v>
      </c>
      <c r="AF20" s="55"/>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row>
    <row r="21" spans="1:57" ht="15.75">
      <c r="A21" s="12">
        <v>18</v>
      </c>
      <c r="B21" s="19" t="s">
        <v>90</v>
      </c>
      <c r="C21" s="72"/>
      <c r="D21" s="72"/>
      <c r="E21" s="72"/>
      <c r="F21" s="72"/>
      <c r="G21" s="72"/>
      <c r="H21" s="51">
        <f t="shared" si="0"/>
        <v>0</v>
      </c>
      <c r="J21">
        <f t="shared" si="8"/>
        <v>0</v>
      </c>
      <c r="K21">
        <f>SUM(H21)</f>
        <v>0</v>
      </c>
      <c r="L21">
        <f>SUM(H21)</f>
        <v>0</v>
      </c>
      <c r="N21">
        <f>SUM(H21)</f>
        <v>0</v>
      </c>
      <c r="O21">
        <f>SUM(H21)</f>
        <v>0</v>
      </c>
      <c r="P21">
        <f t="shared" si="5"/>
        <v>0</v>
      </c>
      <c r="Q21">
        <f>SUM(H21)</f>
        <v>0</v>
      </c>
      <c r="S21">
        <f>SUM(H21)</f>
        <v>0</v>
      </c>
      <c r="T21">
        <f t="shared" si="7"/>
        <v>0</v>
      </c>
      <c r="V21">
        <f t="shared" si="9"/>
        <v>0</v>
      </c>
      <c r="W21">
        <f t="shared" si="3"/>
        <v>0</v>
      </c>
      <c r="AB21">
        <f>SUM(H21)</f>
        <v>0</v>
      </c>
      <c r="AC21">
        <f>SUM(H21)</f>
        <v>0</v>
      </c>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row>
    <row r="22" spans="1:57" ht="15.75">
      <c r="A22" s="12">
        <v>19</v>
      </c>
      <c r="B22" s="19" t="s">
        <v>91</v>
      </c>
      <c r="C22" s="72"/>
      <c r="D22" s="72"/>
      <c r="E22" s="72"/>
      <c r="F22" s="72"/>
      <c r="G22" s="72"/>
      <c r="H22" s="51">
        <f t="shared" si="0"/>
        <v>0</v>
      </c>
      <c r="J22">
        <f>SUM(H21)</f>
        <v>0</v>
      </c>
      <c r="L22">
        <f>SUM(H21)</f>
        <v>0</v>
      </c>
      <c r="M22">
        <f>SUM(H21)</f>
        <v>0</v>
      </c>
      <c r="N22">
        <f>SUM(H21)</f>
        <v>0</v>
      </c>
      <c r="P22">
        <f>SUM(H21)</f>
        <v>0</v>
      </c>
      <c r="T22">
        <f>SUM(H21)</f>
        <v>0</v>
      </c>
      <c r="V22">
        <f>SUM(H21)</f>
        <v>0</v>
      </c>
      <c r="W22">
        <f>SUM(H21)</f>
        <v>0</v>
      </c>
      <c r="X22">
        <f>SUM(H21)</f>
        <v>0</v>
      </c>
      <c r="AC22">
        <f>SUM(H21)</f>
        <v>0</v>
      </c>
      <c r="AD22">
        <f>SUM(H21)</f>
        <v>0</v>
      </c>
      <c r="AF22" s="55"/>
      <c r="AG22" s="55"/>
      <c r="AH22" s="55"/>
      <c r="AI22" s="55"/>
      <c r="AJ22" s="55"/>
      <c r="AK22" s="55"/>
      <c r="AL22" s="55"/>
      <c r="AM22" s="55"/>
      <c r="AN22" s="55"/>
      <c r="AO22" s="55"/>
      <c r="AP22" s="55"/>
      <c r="AQ22" s="55"/>
      <c r="AR22" s="55"/>
      <c r="AS22" s="55"/>
      <c r="AT22" s="55"/>
      <c r="AU22" s="55"/>
      <c r="AV22" s="55"/>
      <c r="AW22" s="55"/>
      <c r="AX22" s="55"/>
      <c r="AY22" s="55"/>
      <c r="AZ22" s="55"/>
      <c r="BA22" s="55"/>
      <c r="BB22" s="55"/>
      <c r="BC22" s="55"/>
      <c r="BD22" s="55"/>
      <c r="BE22" s="55"/>
    </row>
    <row r="23" spans="1:57" ht="15.75">
      <c r="A23" s="12">
        <v>20</v>
      </c>
      <c r="B23" s="19" t="s">
        <v>166</v>
      </c>
      <c r="C23" s="72"/>
      <c r="D23" s="72"/>
      <c r="E23" s="72"/>
      <c r="F23" s="72"/>
      <c r="G23" s="72"/>
      <c r="H23" s="51">
        <f t="shared" si="0"/>
        <v>0</v>
      </c>
      <c r="J23">
        <f>SUM(H22)</f>
        <v>0</v>
      </c>
      <c r="K23">
        <f>SUM(H22)</f>
        <v>0</v>
      </c>
      <c r="L23">
        <f>SUM(H22)</f>
        <v>0</v>
      </c>
      <c r="O23">
        <f>SUM(H22)</f>
        <v>0</v>
      </c>
      <c r="P23">
        <f>SUM(H22)</f>
        <v>0</v>
      </c>
      <c r="Q23">
        <f>SUM(H22)</f>
        <v>0</v>
      </c>
      <c r="T23">
        <f>SUM(H22)</f>
        <v>0</v>
      </c>
      <c r="V23">
        <f>SUM(H22)</f>
        <v>0</v>
      </c>
      <c r="W23">
        <f>SUM(H22)</f>
        <v>0</v>
      </c>
      <c r="AC23">
        <f>SUM(H22)</f>
        <v>0</v>
      </c>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row>
    <row r="24" spans="1:57" ht="15.75">
      <c r="A24" s="12" t="s">
        <v>92</v>
      </c>
      <c r="B24" s="19"/>
      <c r="C24" s="72"/>
      <c r="D24" s="72"/>
      <c r="E24" s="72"/>
      <c r="F24" s="72"/>
      <c r="G24" s="72"/>
      <c r="H24" s="51"/>
      <c r="J24">
        <f>SUM(J4:J20)</f>
        <v>0</v>
      </c>
      <c r="K24">
        <f t="shared" ref="K24:AD24" si="10">SUM(K4:K20)</f>
        <v>0</v>
      </c>
      <c r="L24">
        <f t="shared" si="10"/>
        <v>0</v>
      </c>
      <c r="M24">
        <f t="shared" si="10"/>
        <v>0</v>
      </c>
      <c r="N24">
        <f t="shared" si="10"/>
        <v>0</v>
      </c>
      <c r="O24">
        <f t="shared" si="10"/>
        <v>0</v>
      </c>
      <c r="P24">
        <f t="shared" si="10"/>
        <v>0</v>
      </c>
      <c r="Q24">
        <f t="shared" si="10"/>
        <v>0</v>
      </c>
      <c r="R24">
        <f t="shared" si="10"/>
        <v>0</v>
      </c>
      <c r="S24">
        <f t="shared" si="10"/>
        <v>0</v>
      </c>
      <c r="T24">
        <f t="shared" si="10"/>
        <v>0</v>
      </c>
      <c r="U24">
        <f t="shared" si="10"/>
        <v>0</v>
      </c>
      <c r="V24">
        <f t="shared" si="10"/>
        <v>0</v>
      </c>
      <c r="W24">
        <f t="shared" si="10"/>
        <v>0</v>
      </c>
      <c r="X24">
        <f t="shared" si="10"/>
        <v>0</v>
      </c>
      <c r="Y24">
        <f t="shared" si="10"/>
        <v>0</v>
      </c>
      <c r="Z24">
        <f t="shared" si="10"/>
        <v>0</v>
      </c>
      <c r="AA24">
        <f t="shared" si="10"/>
        <v>0</v>
      </c>
      <c r="AB24">
        <f t="shared" si="10"/>
        <v>0</v>
      </c>
      <c r="AC24">
        <f t="shared" si="10"/>
        <v>0</v>
      </c>
      <c r="AD24">
        <f t="shared" si="10"/>
        <v>0</v>
      </c>
      <c r="AF24" s="55"/>
      <c r="AG24" s="55"/>
      <c r="AH24" s="55"/>
      <c r="AI24" s="55"/>
      <c r="AJ24" s="55"/>
      <c r="AK24" s="55"/>
      <c r="AL24" s="55"/>
      <c r="AM24" s="55"/>
      <c r="AN24" s="55"/>
      <c r="AO24" s="55"/>
      <c r="AP24" s="55"/>
      <c r="AQ24" s="55"/>
      <c r="AR24" s="55"/>
      <c r="AS24" s="55"/>
      <c r="AT24" s="55"/>
      <c r="AU24" s="55"/>
      <c r="AV24" s="55"/>
      <c r="AW24" s="55"/>
      <c r="AX24" s="55"/>
      <c r="AY24" s="55"/>
      <c r="AZ24" s="55"/>
      <c r="BA24" s="55"/>
      <c r="BB24" s="55"/>
      <c r="BC24" s="55"/>
      <c r="BD24" s="55"/>
      <c r="BE24" s="55"/>
    </row>
    <row r="25" spans="1:57" ht="15.75">
      <c r="A25" s="13"/>
      <c r="B25" s="22" t="s">
        <v>93</v>
      </c>
      <c r="C25" s="70"/>
      <c r="D25" s="70"/>
      <c r="E25" s="70"/>
      <c r="F25" s="70"/>
      <c r="G25" s="70"/>
      <c r="H25" s="51"/>
      <c r="AF25" s="55"/>
      <c r="AG25" s="55"/>
      <c r="AH25" s="55"/>
      <c r="AI25" s="55"/>
      <c r="AJ25" s="55"/>
      <c r="AK25" s="55"/>
      <c r="AL25" s="55"/>
      <c r="AM25" s="55"/>
      <c r="AN25" s="55"/>
      <c r="AO25" s="55"/>
      <c r="AP25" s="55"/>
      <c r="AQ25" s="55"/>
      <c r="AR25" s="55"/>
      <c r="AS25" s="55"/>
      <c r="AT25" s="55"/>
      <c r="AU25" s="55"/>
      <c r="AV25" s="55"/>
      <c r="AW25" s="55"/>
      <c r="AX25" s="55"/>
      <c r="AY25" s="55"/>
      <c r="AZ25" s="55"/>
      <c r="BA25" s="55"/>
      <c r="BB25" s="55"/>
      <c r="BC25" s="55"/>
      <c r="BD25" s="55"/>
      <c r="BE25" s="55"/>
    </row>
    <row r="26" spans="1:57" ht="15.75">
      <c r="A26" s="13"/>
      <c r="B26" s="22" t="s">
        <v>94</v>
      </c>
      <c r="C26" s="70"/>
      <c r="D26" s="70"/>
      <c r="E26" s="70"/>
      <c r="F26" s="70"/>
      <c r="G26" s="70"/>
      <c r="H26" s="51"/>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row>
    <row r="27" spans="1:57" ht="15.75">
      <c r="A27" s="12">
        <v>1</v>
      </c>
      <c r="B27" s="19" t="s">
        <v>167</v>
      </c>
      <c r="C27" s="72"/>
      <c r="D27" s="72"/>
      <c r="E27" s="72"/>
      <c r="F27" s="72"/>
      <c r="G27" s="72"/>
      <c r="H27" s="51">
        <f t="shared" si="0"/>
        <v>0</v>
      </c>
      <c r="K27">
        <f t="shared" ref="K27:K46" si="11">SUM(H27)</f>
        <v>0</v>
      </c>
      <c r="L27">
        <f>SUM(H27)</f>
        <v>0</v>
      </c>
      <c r="P27">
        <f t="shared" ref="P27:P33" si="12">SUM(H27)</f>
        <v>0</v>
      </c>
      <c r="R27">
        <f>SUM(H27)</f>
        <v>0</v>
      </c>
      <c r="S27">
        <f t="shared" ref="S27:S33" si="13">SUM(H27)</f>
        <v>0</v>
      </c>
      <c r="T27">
        <f>SUM(H27)</f>
        <v>0</v>
      </c>
      <c r="U27">
        <f>SUM(H27)</f>
        <v>0</v>
      </c>
      <c r="W27">
        <f>SUM(H27)</f>
        <v>0</v>
      </c>
      <c r="AA27">
        <f>SUM(H27)</f>
        <v>0</v>
      </c>
      <c r="AC27">
        <f>SUM(H27)</f>
        <v>0</v>
      </c>
      <c r="AF27" s="55"/>
      <c r="AG27" s="55" t="s">
        <v>183</v>
      </c>
      <c r="AH27" s="55"/>
      <c r="AI27" s="55"/>
      <c r="AJ27" s="55"/>
      <c r="AK27" s="55"/>
      <c r="AL27" s="55"/>
      <c r="AM27" s="55" t="s">
        <v>187</v>
      </c>
      <c r="AN27" s="55"/>
      <c r="AO27" s="55"/>
      <c r="AP27" s="55"/>
      <c r="AQ27" s="55"/>
      <c r="AR27" s="55"/>
      <c r="AS27" s="55" t="s">
        <v>193</v>
      </c>
      <c r="AT27" s="55"/>
      <c r="AU27" s="55"/>
      <c r="AV27" s="55"/>
      <c r="AW27" s="55"/>
      <c r="AX27" s="55"/>
      <c r="AY27" s="55" t="s">
        <v>205</v>
      </c>
      <c r="AZ27" s="55"/>
      <c r="BA27" s="55"/>
      <c r="BB27" s="55"/>
      <c r="BC27" s="55"/>
      <c r="BD27" s="55"/>
      <c r="BE27" s="55"/>
    </row>
    <row r="28" spans="1:57" ht="15.75">
      <c r="A28" s="12">
        <v>2</v>
      </c>
      <c r="B28" s="19" t="s">
        <v>168</v>
      </c>
      <c r="C28" s="72"/>
      <c r="D28" s="72"/>
      <c r="E28" s="72"/>
      <c r="F28" s="72"/>
      <c r="G28" s="72"/>
      <c r="H28" s="51">
        <f t="shared" si="0"/>
        <v>0</v>
      </c>
      <c r="J28">
        <f>SUM(H28)</f>
        <v>0</v>
      </c>
      <c r="K28">
        <f t="shared" si="11"/>
        <v>0</v>
      </c>
      <c r="M28">
        <f>SUM(H28)</f>
        <v>0</v>
      </c>
      <c r="N28">
        <f>SUM(H28)</f>
        <v>0</v>
      </c>
      <c r="P28">
        <f t="shared" si="12"/>
        <v>0</v>
      </c>
      <c r="S28">
        <f t="shared" si="13"/>
        <v>0</v>
      </c>
      <c r="U28">
        <f>SUM(H28)</f>
        <v>0</v>
      </c>
      <c r="V28">
        <f>SUM(H28)</f>
        <v>0</v>
      </c>
      <c r="W28">
        <f>SUM(H28)</f>
        <v>0</v>
      </c>
      <c r="X28">
        <f>SUM(H28)</f>
        <v>0</v>
      </c>
      <c r="AA28">
        <f>SUM(H28)</f>
        <v>0</v>
      </c>
      <c r="AB28">
        <f t="shared" ref="AB28:AB33" si="14">SUM(H28)</f>
        <v>0</v>
      </c>
      <c r="AF28" s="55"/>
      <c r="AG28" s="55" t="s">
        <v>162</v>
      </c>
      <c r="AH28" s="55" t="s">
        <v>163</v>
      </c>
      <c r="AI28" s="55" t="s">
        <v>164</v>
      </c>
      <c r="AJ28" s="55" t="s">
        <v>165</v>
      </c>
      <c r="AK28" s="55"/>
      <c r="AL28" s="55"/>
      <c r="AM28" s="55" t="s">
        <v>156</v>
      </c>
      <c r="AN28" s="55" t="s">
        <v>157</v>
      </c>
      <c r="AO28" s="55" t="s">
        <v>158</v>
      </c>
      <c r="AP28" s="55" t="s">
        <v>159</v>
      </c>
      <c r="AQ28" s="55"/>
      <c r="AR28" s="55"/>
      <c r="AS28" s="55" t="s">
        <v>191</v>
      </c>
      <c r="AT28" s="55" t="s">
        <v>154</v>
      </c>
      <c r="AU28" s="55" t="s">
        <v>192</v>
      </c>
      <c r="AV28" s="55"/>
      <c r="AW28" s="55"/>
      <c r="AX28" s="55"/>
      <c r="AY28" s="55" t="s">
        <v>197</v>
      </c>
      <c r="AZ28" s="55" t="s">
        <v>198</v>
      </c>
      <c r="BA28" s="55" t="s">
        <v>199</v>
      </c>
      <c r="BB28" s="55" t="s">
        <v>200</v>
      </c>
      <c r="BC28" s="55" t="s">
        <v>201</v>
      </c>
      <c r="BD28" s="55" t="s">
        <v>202</v>
      </c>
      <c r="BE28" s="55"/>
    </row>
    <row r="29" spans="1:57" ht="15.75">
      <c r="A29" s="12">
        <v>3</v>
      </c>
      <c r="B29" s="19" t="s">
        <v>95</v>
      </c>
      <c r="C29" s="72"/>
      <c r="D29" s="72"/>
      <c r="E29" s="72"/>
      <c r="F29" s="72"/>
      <c r="G29" s="72"/>
      <c r="H29" s="51">
        <f t="shared" si="0"/>
        <v>0</v>
      </c>
      <c r="K29">
        <f t="shared" si="11"/>
        <v>0</v>
      </c>
      <c r="L29">
        <f t="shared" ref="L29:L43" si="15">SUM(H29)</f>
        <v>0</v>
      </c>
      <c r="M29">
        <f>SUM(H29)</f>
        <v>0</v>
      </c>
      <c r="N29">
        <f>SUM(H29)</f>
        <v>0</v>
      </c>
      <c r="O29">
        <f>SUM(H29)</f>
        <v>0</v>
      </c>
      <c r="P29">
        <f t="shared" si="12"/>
        <v>0</v>
      </c>
      <c r="Q29">
        <f>SUM(H29)</f>
        <v>0</v>
      </c>
      <c r="R29">
        <f>SUM(H29)</f>
        <v>0</v>
      </c>
      <c r="S29">
        <f t="shared" si="13"/>
        <v>0</v>
      </c>
      <c r="U29">
        <f>SUM(H29)</f>
        <v>0</v>
      </c>
      <c r="V29">
        <f>SUM(H29)</f>
        <v>0</v>
      </c>
      <c r="AA29">
        <f>SUM(H29)</f>
        <v>0</v>
      </c>
      <c r="AB29">
        <f t="shared" si="14"/>
        <v>0</v>
      </c>
      <c r="AF29" s="55"/>
      <c r="AG29" s="56">
        <f>SUM(AA47/12)*20</f>
        <v>0</v>
      </c>
      <c r="AH29" s="56">
        <f>SUM(AB47/18)*20</f>
        <v>0</v>
      </c>
      <c r="AI29" s="56">
        <f>SUM(AC47/13)*20</f>
        <v>0</v>
      </c>
      <c r="AJ29" s="56">
        <f>SUM(AD47/3)*20</f>
        <v>0</v>
      </c>
      <c r="AK29" s="55"/>
      <c r="AL29" s="55"/>
      <c r="AM29" s="56">
        <f>SUM(U47/12)*20</f>
        <v>0</v>
      </c>
      <c r="AN29" s="56">
        <f>SUM(V47/10)*20</f>
        <v>0</v>
      </c>
      <c r="AO29" s="56">
        <f>SUM(W47/17)*20</f>
        <v>0</v>
      </c>
      <c r="AP29" s="56">
        <f>SUM(X47/5)*20</f>
        <v>0</v>
      </c>
      <c r="AQ29" s="55"/>
      <c r="AR29" s="55"/>
      <c r="AS29" s="56">
        <f>SUM(R47/8)*20</f>
        <v>0</v>
      </c>
      <c r="AT29" s="56">
        <f>SUM(S47/13)*20</f>
        <v>0</v>
      </c>
      <c r="AU29" s="56">
        <f>SUM(T47/13)*20</f>
        <v>0</v>
      </c>
      <c r="AV29" s="55"/>
      <c r="AW29" s="55"/>
      <c r="AX29" s="55"/>
      <c r="AY29" s="56">
        <f>SUM(L47/18)*20</f>
        <v>0</v>
      </c>
      <c r="AZ29" s="56">
        <f>SUM(M47/6)*20</f>
        <v>0</v>
      </c>
      <c r="BA29" s="56">
        <f>SUM(N47/5)*20</f>
        <v>0</v>
      </c>
      <c r="BB29" s="56">
        <f>SUM(O47/9)*20</f>
        <v>0</v>
      </c>
      <c r="BC29" s="56">
        <f>SUM(P47/19)*20</f>
        <v>0</v>
      </c>
      <c r="BD29" s="56">
        <f>SUM(Q47/8)*20</f>
        <v>0</v>
      </c>
      <c r="BE29" s="55"/>
    </row>
    <row r="30" spans="1:57" ht="15.75">
      <c r="A30" s="12">
        <v>4</v>
      </c>
      <c r="B30" s="19" t="s">
        <v>169</v>
      </c>
      <c r="C30" s="72"/>
      <c r="D30" s="72"/>
      <c r="E30" s="72"/>
      <c r="F30" s="72"/>
      <c r="G30" s="72"/>
      <c r="H30" s="51">
        <f t="shared" si="0"/>
        <v>0</v>
      </c>
      <c r="K30">
        <f t="shared" si="11"/>
        <v>0</v>
      </c>
      <c r="L30">
        <f t="shared" si="15"/>
        <v>0</v>
      </c>
      <c r="P30">
        <f t="shared" si="12"/>
        <v>0</v>
      </c>
      <c r="R30">
        <f>SUM(H30)</f>
        <v>0</v>
      </c>
      <c r="S30">
        <f t="shared" si="13"/>
        <v>0</v>
      </c>
      <c r="T30">
        <f>SUM(H30)</f>
        <v>0</v>
      </c>
      <c r="U30">
        <f>SUM(H30)</f>
        <v>0</v>
      </c>
      <c r="V30">
        <f>SUM(H30)</f>
        <v>0</v>
      </c>
      <c r="W30">
        <f t="shared" ref="W30:W41" si="16">SUM(H30)</f>
        <v>0</v>
      </c>
      <c r="Z30">
        <f>SUM(H30)</f>
        <v>0</v>
      </c>
      <c r="AA30">
        <f>SUM(H30)</f>
        <v>0</v>
      </c>
      <c r="AB30">
        <f t="shared" si="14"/>
        <v>0</v>
      </c>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row>
    <row r="31" spans="1:57" ht="15.75">
      <c r="A31" s="12">
        <v>5</v>
      </c>
      <c r="B31" s="19" t="s">
        <v>96</v>
      </c>
      <c r="C31" s="72"/>
      <c r="D31" s="72"/>
      <c r="E31" s="72"/>
      <c r="F31" s="72"/>
      <c r="G31" s="72"/>
      <c r="H31" s="51">
        <f t="shared" si="0"/>
        <v>0</v>
      </c>
      <c r="J31">
        <f>SUM(H31)</f>
        <v>0</v>
      </c>
      <c r="K31">
        <f t="shared" si="11"/>
        <v>0</v>
      </c>
      <c r="L31">
        <f t="shared" si="15"/>
        <v>0</v>
      </c>
      <c r="P31">
        <f t="shared" si="12"/>
        <v>0</v>
      </c>
      <c r="Q31">
        <f>SUM(H31)</f>
        <v>0</v>
      </c>
      <c r="S31">
        <f t="shared" si="13"/>
        <v>0</v>
      </c>
      <c r="T31">
        <f>SUM(H31)</f>
        <v>0</v>
      </c>
      <c r="W31">
        <f t="shared" si="16"/>
        <v>0</v>
      </c>
      <c r="Z31">
        <f>SUM(H31)</f>
        <v>0</v>
      </c>
      <c r="AB31">
        <f t="shared" si="14"/>
        <v>0</v>
      </c>
      <c r="AC31">
        <f>SUM(H31)</f>
        <v>0</v>
      </c>
      <c r="AD31">
        <f>SUM(H31)</f>
        <v>0</v>
      </c>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row>
    <row r="32" spans="1:57" ht="15.75">
      <c r="A32" s="12">
        <v>6</v>
      </c>
      <c r="B32" s="19" t="s">
        <v>97</v>
      </c>
      <c r="C32" s="72"/>
      <c r="D32" s="72"/>
      <c r="E32" s="72"/>
      <c r="F32" s="72"/>
      <c r="G32" s="72"/>
      <c r="H32" s="51">
        <f t="shared" si="0"/>
        <v>0</v>
      </c>
      <c r="K32">
        <f t="shared" si="11"/>
        <v>0</v>
      </c>
      <c r="L32">
        <f t="shared" si="15"/>
        <v>0</v>
      </c>
      <c r="M32">
        <f>SUM(H32)</f>
        <v>0</v>
      </c>
      <c r="N32">
        <f>SUM(H32)</f>
        <v>0</v>
      </c>
      <c r="O32">
        <f>SUM(H32)</f>
        <v>0</v>
      </c>
      <c r="P32">
        <f t="shared" si="12"/>
        <v>0</v>
      </c>
      <c r="R32">
        <f>SUM(H32)</f>
        <v>0</v>
      </c>
      <c r="S32">
        <f t="shared" si="13"/>
        <v>0</v>
      </c>
      <c r="V32">
        <f>SUM(H32)</f>
        <v>0</v>
      </c>
      <c r="W32">
        <f t="shared" si="16"/>
        <v>0</v>
      </c>
      <c r="AA32">
        <f>SUM(H32)</f>
        <v>0</v>
      </c>
      <c r="AB32">
        <f t="shared" si="14"/>
        <v>0</v>
      </c>
      <c r="AC32">
        <f>SUM(H32)</f>
        <v>0</v>
      </c>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row>
    <row r="33" spans="1:57" ht="15.75">
      <c r="A33" s="12">
        <v>7</v>
      </c>
      <c r="B33" s="19" t="s">
        <v>98</v>
      </c>
      <c r="C33" s="72"/>
      <c r="D33" s="72"/>
      <c r="E33" s="72"/>
      <c r="F33" s="72"/>
      <c r="G33" s="72"/>
      <c r="H33" s="51">
        <f t="shared" si="0"/>
        <v>0</v>
      </c>
      <c r="K33">
        <f t="shared" si="11"/>
        <v>0</v>
      </c>
      <c r="L33">
        <f t="shared" si="15"/>
        <v>0</v>
      </c>
      <c r="P33">
        <f t="shared" si="12"/>
        <v>0</v>
      </c>
      <c r="R33">
        <f>SUM(H33)</f>
        <v>0</v>
      </c>
      <c r="S33">
        <f t="shared" si="13"/>
        <v>0</v>
      </c>
      <c r="U33">
        <f t="shared" ref="U33:U38" si="17">SUM(H33)</f>
        <v>0</v>
      </c>
      <c r="W33">
        <f t="shared" si="16"/>
        <v>0</v>
      </c>
      <c r="AA33">
        <f>SUM(H33)</f>
        <v>0</v>
      </c>
      <c r="AB33">
        <f t="shared" si="14"/>
        <v>0</v>
      </c>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row>
    <row r="34" spans="1:57" ht="15.75">
      <c r="A34" s="12">
        <v>8</v>
      </c>
      <c r="B34" s="19" t="s">
        <v>99</v>
      </c>
      <c r="C34" s="72"/>
      <c r="D34" s="72"/>
      <c r="E34" s="72"/>
      <c r="F34" s="72"/>
      <c r="G34" s="72"/>
      <c r="H34" s="51">
        <f t="shared" si="0"/>
        <v>0</v>
      </c>
      <c r="K34">
        <f t="shared" si="11"/>
        <v>0</v>
      </c>
      <c r="L34">
        <f t="shared" si="15"/>
        <v>0</v>
      </c>
      <c r="M34">
        <f>SUM(H34)</f>
        <v>0</v>
      </c>
      <c r="O34">
        <f>SUM(H34)</f>
        <v>0</v>
      </c>
      <c r="T34">
        <f>SUM(H34)</f>
        <v>0</v>
      </c>
      <c r="U34">
        <f t="shared" si="17"/>
        <v>0</v>
      </c>
      <c r="W34">
        <f t="shared" si="16"/>
        <v>0</v>
      </c>
      <c r="AB34">
        <f>SUM(H34)</f>
        <v>0</v>
      </c>
      <c r="AC34">
        <f>SUM(H34)</f>
        <v>0</v>
      </c>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row>
    <row r="35" spans="1:57" ht="15.75">
      <c r="A35" s="12">
        <v>9</v>
      </c>
      <c r="B35" s="19" t="s">
        <v>100</v>
      </c>
      <c r="C35" s="72"/>
      <c r="D35" s="72"/>
      <c r="E35" s="72"/>
      <c r="F35" s="72"/>
      <c r="G35" s="72"/>
      <c r="H35" s="51">
        <f t="shared" si="0"/>
        <v>0</v>
      </c>
      <c r="K35">
        <f t="shared" si="11"/>
        <v>0</v>
      </c>
      <c r="L35">
        <f t="shared" si="15"/>
        <v>0</v>
      </c>
      <c r="P35">
        <f t="shared" ref="P35:P46" si="18">SUM(H35)</f>
        <v>0</v>
      </c>
      <c r="T35">
        <f>SUM(H35)</f>
        <v>0</v>
      </c>
      <c r="U35">
        <f t="shared" si="17"/>
        <v>0</v>
      </c>
      <c r="W35">
        <f t="shared" si="16"/>
        <v>0</v>
      </c>
      <c r="AB35">
        <f>SUM(H35)</f>
        <v>0</v>
      </c>
      <c r="AC35">
        <f>SUM(H35)</f>
        <v>0</v>
      </c>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row>
    <row r="36" spans="1:57" ht="15.75">
      <c r="A36" s="12">
        <v>10</v>
      </c>
      <c r="B36" s="19" t="s">
        <v>101</v>
      </c>
      <c r="C36" s="72"/>
      <c r="D36" s="72"/>
      <c r="E36" s="72"/>
      <c r="F36" s="72"/>
      <c r="G36" s="72"/>
      <c r="H36" s="51">
        <f t="shared" si="0"/>
        <v>0</v>
      </c>
      <c r="J36">
        <f>SUM(H36)</f>
        <v>0</v>
      </c>
      <c r="K36">
        <f t="shared" si="11"/>
        <v>0</v>
      </c>
      <c r="L36">
        <f t="shared" si="15"/>
        <v>0</v>
      </c>
      <c r="P36">
        <f t="shared" si="18"/>
        <v>0</v>
      </c>
      <c r="Q36">
        <f>SUM(H36)</f>
        <v>0</v>
      </c>
      <c r="R36">
        <f>SUM(H36)</f>
        <v>0</v>
      </c>
      <c r="T36">
        <f>SUM(H36)</f>
        <v>0</v>
      </c>
      <c r="U36">
        <f t="shared" si="17"/>
        <v>0</v>
      </c>
      <c r="W36">
        <f t="shared" si="16"/>
        <v>0</v>
      </c>
      <c r="Z36">
        <f>SUM(H36)</f>
        <v>0</v>
      </c>
      <c r="AB36">
        <f>SUM(H36)</f>
        <v>0</v>
      </c>
      <c r="AC36">
        <f>SUM(H36)</f>
        <v>0</v>
      </c>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row>
    <row r="37" spans="1:57" ht="15.75">
      <c r="A37" s="12">
        <v>11</v>
      </c>
      <c r="B37" s="19" t="s">
        <v>102</v>
      </c>
      <c r="C37" s="72"/>
      <c r="D37" s="72"/>
      <c r="E37" s="72"/>
      <c r="F37" s="72"/>
      <c r="G37" s="72"/>
      <c r="H37" s="51">
        <f t="shared" si="0"/>
        <v>0</v>
      </c>
      <c r="K37">
        <f t="shared" si="11"/>
        <v>0</v>
      </c>
      <c r="L37">
        <f t="shared" si="15"/>
        <v>0</v>
      </c>
      <c r="P37">
        <f t="shared" si="18"/>
        <v>0</v>
      </c>
      <c r="S37">
        <f>SUM(H37)</f>
        <v>0</v>
      </c>
      <c r="T37">
        <f>SUM(H37)</f>
        <v>0</v>
      </c>
      <c r="U37">
        <f t="shared" si="17"/>
        <v>0</v>
      </c>
      <c r="W37">
        <f t="shared" si="16"/>
        <v>0</v>
      </c>
      <c r="AB37">
        <f>SUM(H37)</f>
        <v>0</v>
      </c>
      <c r="AC37">
        <f>SUM(H37)</f>
        <v>0</v>
      </c>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row>
    <row r="38" spans="1:57" ht="15.75">
      <c r="A38" s="12">
        <v>12</v>
      </c>
      <c r="B38" s="19" t="s">
        <v>103</v>
      </c>
      <c r="C38" s="72"/>
      <c r="D38" s="72"/>
      <c r="E38" s="72"/>
      <c r="F38" s="72"/>
      <c r="G38" s="72"/>
      <c r="H38" s="51">
        <f t="shared" si="0"/>
        <v>0</v>
      </c>
      <c r="J38">
        <f>SUM(H38)</f>
        <v>0</v>
      </c>
      <c r="K38">
        <f t="shared" si="11"/>
        <v>0</v>
      </c>
      <c r="L38">
        <f t="shared" si="15"/>
        <v>0</v>
      </c>
      <c r="M38">
        <f>SUM(H38)</f>
        <v>0</v>
      </c>
      <c r="P38">
        <f t="shared" si="18"/>
        <v>0</v>
      </c>
      <c r="R38">
        <f>SUM(H38)</f>
        <v>0</v>
      </c>
      <c r="T38">
        <f>SUM(H38)</f>
        <v>0</v>
      </c>
      <c r="U38">
        <f t="shared" si="17"/>
        <v>0</v>
      </c>
      <c r="V38">
        <f>SUM(H38)</f>
        <v>0</v>
      </c>
      <c r="W38">
        <f t="shared" si="16"/>
        <v>0</v>
      </c>
      <c r="X38">
        <f>SUM(H38)</f>
        <v>0</v>
      </c>
      <c r="AB38">
        <f>SUM(H38)</f>
        <v>0</v>
      </c>
      <c r="AC38">
        <f>SUM(H38)</f>
        <v>0</v>
      </c>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row>
    <row r="39" spans="1:57" ht="15.75">
      <c r="A39" s="23">
        <v>13</v>
      </c>
      <c r="B39" s="24" t="s">
        <v>104</v>
      </c>
      <c r="C39" s="73"/>
      <c r="D39" s="73"/>
      <c r="E39" s="73"/>
      <c r="F39" s="73"/>
      <c r="G39" s="73"/>
      <c r="H39" s="51">
        <f t="shared" si="0"/>
        <v>0</v>
      </c>
      <c r="K39">
        <f t="shared" si="11"/>
        <v>0</v>
      </c>
      <c r="L39">
        <f t="shared" si="15"/>
        <v>0</v>
      </c>
      <c r="O39">
        <f>SUM(H39)</f>
        <v>0</v>
      </c>
      <c r="P39">
        <f t="shared" si="18"/>
        <v>0</v>
      </c>
      <c r="V39">
        <f>SUM(H39)</f>
        <v>0</v>
      </c>
      <c r="W39">
        <f t="shared" si="16"/>
        <v>0</v>
      </c>
      <c r="AA39">
        <f>SUM(H39)</f>
        <v>0</v>
      </c>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1"/>
    </row>
    <row r="40" spans="1:57" ht="15.75">
      <c r="A40" s="12">
        <v>14</v>
      </c>
      <c r="B40" s="19" t="s">
        <v>105</v>
      </c>
      <c r="C40" s="72"/>
      <c r="D40" s="72"/>
      <c r="E40" s="72"/>
      <c r="F40" s="72"/>
      <c r="G40" s="72"/>
      <c r="H40" s="51">
        <f t="shared" si="0"/>
        <v>0</v>
      </c>
      <c r="J40">
        <f>SUM(H40)</f>
        <v>0</v>
      </c>
      <c r="K40">
        <f t="shared" si="11"/>
        <v>0</v>
      </c>
      <c r="L40">
        <f t="shared" si="15"/>
        <v>0</v>
      </c>
      <c r="P40">
        <f t="shared" si="18"/>
        <v>0</v>
      </c>
      <c r="Q40">
        <f>SUM(H40)</f>
        <v>0</v>
      </c>
      <c r="V40">
        <f>SUM(H40)</f>
        <v>0</v>
      </c>
      <c r="W40">
        <f t="shared" si="16"/>
        <v>0</v>
      </c>
      <c r="AA40">
        <f>SUM(H40)</f>
        <v>0</v>
      </c>
      <c r="AB40">
        <f t="shared" ref="AB40:AB46" si="19">SUM(H40)</f>
        <v>0</v>
      </c>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1"/>
    </row>
    <row r="41" spans="1:57" ht="15.75">
      <c r="A41" s="12">
        <v>15</v>
      </c>
      <c r="B41" s="19" t="s">
        <v>106</v>
      </c>
      <c r="C41" s="72"/>
      <c r="D41" s="72"/>
      <c r="E41" s="72"/>
      <c r="F41" s="72"/>
      <c r="G41" s="72"/>
      <c r="H41" s="51">
        <f t="shared" si="0"/>
        <v>0</v>
      </c>
      <c r="J41">
        <f>SUM(H41)</f>
        <v>0</v>
      </c>
      <c r="K41">
        <f t="shared" si="11"/>
        <v>0</v>
      </c>
      <c r="L41">
        <f t="shared" si="15"/>
        <v>0</v>
      </c>
      <c r="O41">
        <f>SUM(H41)</f>
        <v>0</v>
      </c>
      <c r="P41">
        <f t="shared" si="18"/>
        <v>0</v>
      </c>
      <c r="S41">
        <f>SUM(H41)</f>
        <v>0</v>
      </c>
      <c r="V41">
        <f>SUM(H41)</f>
        <v>0</v>
      </c>
      <c r="W41">
        <f t="shared" si="16"/>
        <v>0</v>
      </c>
      <c r="AA41">
        <f>SUM(H41)</f>
        <v>0</v>
      </c>
      <c r="AB41">
        <f t="shared" si="19"/>
        <v>0</v>
      </c>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1"/>
    </row>
    <row r="42" spans="1:57" ht="15.75">
      <c r="A42" s="12">
        <v>16</v>
      </c>
      <c r="B42" s="19" t="s">
        <v>170</v>
      </c>
      <c r="C42" s="72"/>
      <c r="D42" s="72"/>
      <c r="E42" s="72"/>
      <c r="F42" s="72"/>
      <c r="G42" s="72"/>
      <c r="H42" s="51">
        <f t="shared" si="0"/>
        <v>0</v>
      </c>
      <c r="J42">
        <f>SUM(H42)</f>
        <v>0</v>
      </c>
      <c r="K42">
        <f t="shared" si="11"/>
        <v>0</v>
      </c>
      <c r="L42">
        <f t="shared" si="15"/>
        <v>0</v>
      </c>
      <c r="N42">
        <f>SUM(H42)</f>
        <v>0</v>
      </c>
      <c r="O42">
        <f>SUM(H42)</f>
        <v>0</v>
      </c>
      <c r="P42">
        <f t="shared" si="18"/>
        <v>0</v>
      </c>
      <c r="R42">
        <f>SUM(H42)</f>
        <v>0</v>
      </c>
      <c r="S42">
        <f>SUM(H42)</f>
        <v>0</v>
      </c>
      <c r="T42">
        <f>SUM(H42)</f>
        <v>0</v>
      </c>
      <c r="U42">
        <f>SUM(H42)</f>
        <v>0</v>
      </c>
      <c r="V42">
        <f>SUM(H42)</f>
        <v>0</v>
      </c>
      <c r="AB42">
        <f t="shared" si="19"/>
        <v>0</v>
      </c>
      <c r="AC42">
        <f>SUM(H42)</f>
        <v>0</v>
      </c>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1"/>
    </row>
    <row r="43" spans="1:57" ht="15.75">
      <c r="A43" s="12">
        <v>17</v>
      </c>
      <c r="B43" s="19" t="s">
        <v>107</v>
      </c>
      <c r="C43" s="72"/>
      <c r="D43" s="72"/>
      <c r="E43" s="72"/>
      <c r="F43" s="72"/>
      <c r="G43" s="72"/>
      <c r="H43" s="51">
        <f t="shared" si="0"/>
        <v>0</v>
      </c>
      <c r="K43">
        <f t="shared" si="11"/>
        <v>0</v>
      </c>
      <c r="L43">
        <f t="shared" si="15"/>
        <v>0</v>
      </c>
      <c r="O43">
        <f>SUM(H43)</f>
        <v>0</v>
      </c>
      <c r="P43">
        <f t="shared" si="18"/>
        <v>0</v>
      </c>
      <c r="Q43">
        <f>SUM(H43)</f>
        <v>0</v>
      </c>
      <c r="T43">
        <f>SUM(H43)</f>
        <v>0</v>
      </c>
      <c r="U43">
        <f>SUM(H43)</f>
        <v>0</v>
      </c>
      <c r="W43">
        <f>SUM(H43)</f>
        <v>0</v>
      </c>
      <c r="Z43">
        <f>SUM(H43)</f>
        <v>0</v>
      </c>
      <c r="AA43">
        <f>SUM(H43)</f>
        <v>0</v>
      </c>
      <c r="AB43">
        <f t="shared" si="19"/>
        <v>0</v>
      </c>
      <c r="AC43">
        <f>SUM(H43)</f>
        <v>0</v>
      </c>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1"/>
    </row>
    <row r="44" spans="1:57" ht="15.75">
      <c r="A44" s="23">
        <v>18</v>
      </c>
      <c r="B44" s="24" t="s">
        <v>108</v>
      </c>
      <c r="C44" s="74"/>
      <c r="D44" s="74"/>
      <c r="E44" s="74"/>
      <c r="F44" s="74"/>
      <c r="G44" s="74"/>
      <c r="H44" s="51">
        <f t="shared" si="0"/>
        <v>0</v>
      </c>
      <c r="J44">
        <f>SUM(H44)</f>
        <v>0</v>
      </c>
      <c r="K44">
        <f t="shared" si="11"/>
        <v>0</v>
      </c>
      <c r="M44">
        <f>SUM(H44)</f>
        <v>0</v>
      </c>
      <c r="N44">
        <f>SUM(H44)</f>
        <v>0</v>
      </c>
      <c r="P44">
        <f t="shared" si="18"/>
        <v>0</v>
      </c>
      <c r="Q44">
        <f>SUM(H44)</f>
        <v>0</v>
      </c>
      <c r="S44">
        <f>SUM(H44)</f>
        <v>0</v>
      </c>
      <c r="T44">
        <f>SUM(H44)</f>
        <v>0</v>
      </c>
      <c r="V44">
        <f>SUM(H44)</f>
        <v>0</v>
      </c>
      <c r="X44">
        <f>SUM(H44)</f>
        <v>0</v>
      </c>
      <c r="AB44">
        <f t="shared" si="19"/>
        <v>0</v>
      </c>
      <c r="AC44">
        <f>SUM(H44)</f>
        <v>0</v>
      </c>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1"/>
    </row>
    <row r="45" spans="1:57" ht="15.75">
      <c r="A45" s="12">
        <v>19</v>
      </c>
      <c r="B45" s="19" t="s">
        <v>171</v>
      </c>
      <c r="C45" s="72"/>
      <c r="D45" s="72"/>
      <c r="E45" s="72"/>
      <c r="F45" s="72"/>
      <c r="G45" s="72"/>
      <c r="H45" s="51">
        <f t="shared" si="0"/>
        <v>0</v>
      </c>
      <c r="J45">
        <f>SUM(H45)</f>
        <v>0</v>
      </c>
      <c r="K45">
        <f t="shared" si="11"/>
        <v>0</v>
      </c>
      <c r="L45">
        <f>SUM(H45)</f>
        <v>0</v>
      </c>
      <c r="O45">
        <f>SUM(H45)</f>
        <v>0</v>
      </c>
      <c r="P45">
        <f t="shared" si="18"/>
        <v>0</v>
      </c>
      <c r="Q45">
        <f>SUM(H45)</f>
        <v>0</v>
      </c>
      <c r="S45">
        <f>SUM(H45)</f>
        <v>0</v>
      </c>
      <c r="T45">
        <f>SUM(H45)</f>
        <v>0</v>
      </c>
      <c r="W45">
        <f>SUM(H45)</f>
        <v>0</v>
      </c>
      <c r="X45">
        <f>SUM(H45)</f>
        <v>0</v>
      </c>
      <c r="AA45">
        <f>SUM(H45)</f>
        <v>0</v>
      </c>
      <c r="AB45">
        <f t="shared" si="19"/>
        <v>0</v>
      </c>
      <c r="AC45">
        <f>SUM(H45)</f>
        <v>0</v>
      </c>
      <c r="AD45">
        <f>SUM(H45)</f>
        <v>0</v>
      </c>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1"/>
    </row>
    <row r="46" spans="1:57" ht="15.75">
      <c r="A46" s="12">
        <v>20</v>
      </c>
      <c r="B46" s="19" t="s">
        <v>109</v>
      </c>
      <c r="C46" s="72"/>
      <c r="D46" s="72"/>
      <c r="E46" s="72"/>
      <c r="F46" s="72"/>
      <c r="G46" s="72"/>
      <c r="H46" s="51">
        <f t="shared" si="0"/>
        <v>0</v>
      </c>
      <c r="J46">
        <f>SUM(H46)</f>
        <v>0</v>
      </c>
      <c r="K46">
        <f t="shared" si="11"/>
        <v>0</v>
      </c>
      <c r="L46">
        <f>SUM(H46)</f>
        <v>0</v>
      </c>
      <c r="O46">
        <f>SUM(H46)</f>
        <v>0</v>
      </c>
      <c r="P46">
        <f t="shared" si="18"/>
        <v>0</v>
      </c>
      <c r="Q46">
        <f>SUM(H46)</f>
        <v>0</v>
      </c>
      <c r="S46">
        <f>SUM(H46)</f>
        <v>0</v>
      </c>
      <c r="T46">
        <f>SUM(H46)</f>
        <v>0</v>
      </c>
      <c r="W46">
        <f>SUM(H46)</f>
        <v>0</v>
      </c>
      <c r="X46">
        <f>SUM(H46)</f>
        <v>0</v>
      </c>
      <c r="AA46">
        <f>SUM(H46)</f>
        <v>0</v>
      </c>
      <c r="AB46">
        <f t="shared" si="19"/>
        <v>0</v>
      </c>
      <c r="AC46">
        <f>SUM(H46)</f>
        <v>0</v>
      </c>
      <c r="AD46">
        <f>SUM(H46)</f>
        <v>0</v>
      </c>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1"/>
    </row>
    <row r="47" spans="1:57" ht="15.75">
      <c r="A47" s="12" t="s">
        <v>92</v>
      </c>
      <c r="B47" s="19"/>
      <c r="C47" s="72"/>
      <c r="D47" s="72"/>
      <c r="E47" s="72"/>
      <c r="F47" s="72"/>
      <c r="G47" s="72"/>
      <c r="H47" s="51">
        <f t="shared" si="0"/>
        <v>0</v>
      </c>
      <c r="J47">
        <f>SUM(J27:J46)</f>
        <v>0</v>
      </c>
      <c r="K47">
        <f t="shared" ref="K47:AD47" si="20">SUM(K27:K46)</f>
        <v>0</v>
      </c>
      <c r="L47">
        <f t="shared" si="20"/>
        <v>0</v>
      </c>
      <c r="M47">
        <f t="shared" si="20"/>
        <v>0</v>
      </c>
      <c r="N47">
        <f t="shared" si="20"/>
        <v>0</v>
      </c>
      <c r="O47">
        <f t="shared" si="20"/>
        <v>0</v>
      </c>
      <c r="P47">
        <f t="shared" si="20"/>
        <v>0</v>
      </c>
      <c r="Q47">
        <f t="shared" si="20"/>
        <v>0</v>
      </c>
      <c r="R47">
        <f t="shared" si="20"/>
        <v>0</v>
      </c>
      <c r="S47">
        <f t="shared" si="20"/>
        <v>0</v>
      </c>
      <c r="T47">
        <f t="shared" si="20"/>
        <v>0</v>
      </c>
      <c r="U47">
        <f t="shared" si="20"/>
        <v>0</v>
      </c>
      <c r="V47">
        <f t="shared" si="20"/>
        <v>0</v>
      </c>
      <c r="W47">
        <f t="shared" si="20"/>
        <v>0</v>
      </c>
      <c r="X47">
        <f t="shared" si="20"/>
        <v>0</v>
      </c>
      <c r="Y47">
        <f t="shared" si="20"/>
        <v>0</v>
      </c>
      <c r="Z47">
        <f t="shared" si="20"/>
        <v>0</v>
      </c>
      <c r="AA47">
        <f t="shared" si="20"/>
        <v>0</v>
      </c>
      <c r="AB47">
        <f t="shared" si="20"/>
        <v>0</v>
      </c>
      <c r="AC47">
        <f t="shared" si="20"/>
        <v>0</v>
      </c>
      <c r="AD47">
        <f t="shared" si="20"/>
        <v>0</v>
      </c>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1"/>
    </row>
    <row r="48" spans="1:57" ht="15.75">
      <c r="A48" s="13"/>
      <c r="B48" s="22" t="s">
        <v>110</v>
      </c>
      <c r="C48" s="70"/>
      <c r="D48" s="70"/>
      <c r="E48" s="70"/>
      <c r="F48" s="70"/>
      <c r="G48" s="70"/>
      <c r="H48" s="51"/>
      <c r="AF48" s="55"/>
      <c r="AG48" s="55"/>
      <c r="AH48" s="55"/>
      <c r="AI48" s="55"/>
      <c r="AJ48" s="55"/>
      <c r="AK48" s="55"/>
      <c r="AL48" s="55"/>
      <c r="AM48" s="55"/>
      <c r="AN48" s="55"/>
      <c r="AO48" s="55"/>
      <c r="AP48" s="55"/>
      <c r="AQ48" s="55"/>
      <c r="AR48" s="55"/>
      <c r="AS48" s="55"/>
      <c r="AT48" s="55"/>
      <c r="AU48" s="55"/>
      <c r="AV48" s="55"/>
      <c r="AW48" s="55"/>
      <c r="AX48" s="55"/>
      <c r="AY48" s="55"/>
      <c r="AZ48" s="55"/>
      <c r="BA48" s="55"/>
      <c r="BB48" s="55"/>
      <c r="BC48" s="55"/>
      <c r="BD48" s="51"/>
    </row>
    <row r="49" spans="1:56" ht="15.75">
      <c r="A49" s="13"/>
      <c r="B49" s="22" t="s">
        <v>111</v>
      </c>
      <c r="C49" s="70"/>
      <c r="D49" s="70"/>
      <c r="E49" s="70"/>
      <c r="F49" s="70"/>
      <c r="G49" s="70"/>
      <c r="H49" s="51"/>
      <c r="AF49" s="55"/>
      <c r="AG49" s="55"/>
      <c r="AH49" s="55"/>
      <c r="AI49" s="55"/>
      <c r="AJ49" s="55"/>
      <c r="AK49" s="55"/>
      <c r="AL49" s="55"/>
      <c r="AM49" s="55"/>
      <c r="AN49" s="55"/>
      <c r="AO49" s="55"/>
      <c r="AP49" s="55"/>
      <c r="AQ49" s="55"/>
      <c r="AR49" s="55"/>
      <c r="AS49" s="55"/>
      <c r="AT49" s="55"/>
      <c r="AU49" s="55"/>
      <c r="AV49" s="55"/>
      <c r="AW49" s="55"/>
      <c r="AX49" s="55"/>
      <c r="AY49" s="55"/>
      <c r="AZ49" s="55"/>
      <c r="BA49" s="55"/>
      <c r="BB49" s="55"/>
      <c r="BC49" s="55"/>
      <c r="BD49" s="51"/>
    </row>
    <row r="50" spans="1:56" ht="15.75">
      <c r="A50" s="12">
        <v>1</v>
      </c>
      <c r="B50" s="19" t="s">
        <v>112</v>
      </c>
      <c r="C50" s="72"/>
      <c r="D50" s="72"/>
      <c r="E50" s="72"/>
      <c r="F50" s="72"/>
      <c r="G50" s="72"/>
      <c r="H50" s="51">
        <f t="shared" si="0"/>
        <v>0</v>
      </c>
      <c r="K50">
        <f>SUM(H50)</f>
        <v>0</v>
      </c>
      <c r="L50">
        <f>SUM(H50)</f>
        <v>0</v>
      </c>
      <c r="P50">
        <f>SUM(H50)</f>
        <v>0</v>
      </c>
      <c r="Q50">
        <f>SUM(H50)</f>
        <v>0</v>
      </c>
      <c r="R50">
        <f>SUM(H50)</f>
        <v>0</v>
      </c>
      <c r="S50">
        <f>SUM(H50)</f>
        <v>0</v>
      </c>
      <c r="U50">
        <f>SUM(H50)</f>
        <v>0</v>
      </c>
      <c r="W50">
        <f>SUM(H50)</f>
        <v>0</v>
      </c>
      <c r="Z50">
        <f>SUM(H50)</f>
        <v>0</v>
      </c>
      <c r="AA50">
        <f t="shared" ref="AA50:AA56" si="21">SUM(H50)</f>
        <v>0</v>
      </c>
      <c r="AB50">
        <f t="shared" ref="AB50:AB60" si="22">SUM(H50)</f>
        <v>0</v>
      </c>
      <c r="AF50" s="55"/>
      <c r="AG50" s="55" t="s">
        <v>184</v>
      </c>
      <c r="AH50" s="55"/>
      <c r="AI50" s="55"/>
      <c r="AJ50" s="55"/>
      <c r="AK50" s="55"/>
      <c r="AL50" s="55"/>
      <c r="AM50" s="55" t="s">
        <v>188</v>
      </c>
      <c r="AN50" s="55"/>
      <c r="AO50" s="55"/>
      <c r="AP50" s="55"/>
      <c r="AQ50" s="55"/>
      <c r="AR50" s="55"/>
      <c r="AS50" s="55" t="s">
        <v>194</v>
      </c>
      <c r="AT50" s="55"/>
      <c r="AU50" s="55"/>
      <c r="AV50" s="55"/>
      <c r="AW50" s="55"/>
      <c r="AX50" s="55"/>
      <c r="AY50" s="55" t="s">
        <v>204</v>
      </c>
      <c r="AZ50" s="55"/>
      <c r="BA50" s="55"/>
      <c r="BB50" s="55"/>
      <c r="BC50" s="55"/>
      <c r="BD50" s="51"/>
    </row>
    <row r="51" spans="1:56" ht="15.75">
      <c r="A51" s="23">
        <v>2</v>
      </c>
      <c r="B51" s="24" t="s">
        <v>113</v>
      </c>
      <c r="C51" s="74"/>
      <c r="D51" s="74"/>
      <c r="E51" s="74"/>
      <c r="F51" s="74"/>
      <c r="G51" s="74"/>
      <c r="H51" s="51">
        <f t="shared" si="0"/>
        <v>0</v>
      </c>
      <c r="J51">
        <f>SUM(H51)</f>
        <v>0</v>
      </c>
      <c r="M51">
        <f>SUM(H51)</f>
        <v>0</v>
      </c>
      <c r="N51">
        <f>SUM(H51)</f>
        <v>0</v>
      </c>
      <c r="P51">
        <f>SUM(H51)</f>
        <v>0</v>
      </c>
      <c r="Q51">
        <f>SUM(H51)</f>
        <v>0</v>
      </c>
      <c r="R51">
        <f>SUM(H51)</f>
        <v>0</v>
      </c>
      <c r="S51">
        <f>SUM(H51)</f>
        <v>0</v>
      </c>
      <c r="U51">
        <f>SUM(H51)</f>
        <v>0</v>
      </c>
      <c r="V51">
        <f>SUM(H51)</f>
        <v>0</v>
      </c>
      <c r="X51">
        <f>SUM(H51)</f>
        <v>0</v>
      </c>
      <c r="Y51">
        <f>SUM(H51)</f>
        <v>0</v>
      </c>
      <c r="AA51">
        <f t="shared" si="21"/>
        <v>0</v>
      </c>
      <c r="AB51">
        <f t="shared" si="22"/>
        <v>0</v>
      </c>
      <c r="AF51" s="55"/>
      <c r="AG51" s="55" t="s">
        <v>162</v>
      </c>
      <c r="AH51" s="55" t="s">
        <v>163</v>
      </c>
      <c r="AI51" s="55" t="s">
        <v>164</v>
      </c>
      <c r="AJ51" s="55" t="s">
        <v>165</v>
      </c>
      <c r="AK51" s="55"/>
      <c r="AL51" s="55"/>
      <c r="AM51" s="55" t="s">
        <v>156</v>
      </c>
      <c r="AN51" s="55" t="s">
        <v>157</v>
      </c>
      <c r="AO51" s="55" t="s">
        <v>158</v>
      </c>
      <c r="AP51" s="55" t="s">
        <v>159</v>
      </c>
      <c r="AQ51" s="55"/>
      <c r="AR51" s="55"/>
      <c r="AS51" s="55" t="s">
        <v>191</v>
      </c>
      <c r="AT51" s="55" t="s">
        <v>154</v>
      </c>
      <c r="AU51" s="55" t="s">
        <v>192</v>
      </c>
      <c r="AV51" s="55"/>
      <c r="AW51" s="55"/>
      <c r="AX51" s="55"/>
      <c r="AY51" s="55" t="s">
        <v>197</v>
      </c>
      <c r="AZ51" s="55" t="s">
        <v>198</v>
      </c>
      <c r="BA51" s="55" t="s">
        <v>199</v>
      </c>
      <c r="BB51" s="55" t="s">
        <v>200</v>
      </c>
      <c r="BC51" s="55" t="s">
        <v>201</v>
      </c>
      <c r="BD51" s="59" t="s">
        <v>202</v>
      </c>
    </row>
    <row r="52" spans="1:56" ht="15.75">
      <c r="A52" s="12">
        <v>3</v>
      </c>
      <c r="B52" s="19" t="s">
        <v>114</v>
      </c>
      <c r="C52" s="72"/>
      <c r="D52" s="72"/>
      <c r="E52" s="72"/>
      <c r="F52" s="72"/>
      <c r="G52" s="72"/>
      <c r="H52" s="51">
        <f t="shared" si="0"/>
        <v>0</v>
      </c>
      <c r="L52">
        <f>SUM(H52)</f>
        <v>0</v>
      </c>
      <c r="M52">
        <f>SUM(H52)</f>
        <v>0</v>
      </c>
      <c r="N52">
        <f>SUM(H52)</f>
        <v>0</v>
      </c>
      <c r="P52">
        <f>SUM(H52)</f>
        <v>0</v>
      </c>
      <c r="T52">
        <f t="shared" ref="T52:T57" si="23">SUM(H52)</f>
        <v>0</v>
      </c>
      <c r="V52">
        <f>SUM(H52)</f>
        <v>0</v>
      </c>
      <c r="X52">
        <f>SUM(H52)</f>
        <v>0</v>
      </c>
      <c r="Y52">
        <f>SUM(H52)</f>
        <v>0</v>
      </c>
      <c r="Z52">
        <f>SUM(H52)</f>
        <v>0</v>
      </c>
      <c r="AA52">
        <f t="shared" si="21"/>
        <v>0</v>
      </c>
      <c r="AB52">
        <f t="shared" si="22"/>
        <v>0</v>
      </c>
      <c r="AF52" s="55"/>
      <c r="AG52" s="56">
        <f>SUM(AA70/12)*20</f>
        <v>0</v>
      </c>
      <c r="AH52" s="56">
        <f>SUM(AB70/19)*20</f>
        <v>0</v>
      </c>
      <c r="AI52" s="56">
        <f>SUM(AC70/7)*20</f>
        <v>0</v>
      </c>
      <c r="AJ52" s="56">
        <f>SUM(AD70/4)*20</f>
        <v>0</v>
      </c>
      <c r="AK52" s="55"/>
      <c r="AL52" s="55"/>
      <c r="AM52" s="56">
        <f>SUM(U70/7)*20</f>
        <v>0</v>
      </c>
      <c r="AN52" s="56">
        <f>SUM(V70/16)*20</f>
        <v>0</v>
      </c>
      <c r="AO52" s="56">
        <f>SUM(W70/5)*20</f>
        <v>0</v>
      </c>
      <c r="AP52" s="56">
        <f>SUM(X70/9)*20</f>
        <v>0</v>
      </c>
      <c r="AQ52" s="55"/>
      <c r="AR52" s="55"/>
      <c r="AS52" s="56">
        <f>SUM(R70/8)*20</f>
        <v>0</v>
      </c>
      <c r="AT52" s="56">
        <f>SUM(S70/12)*20</f>
        <v>0</v>
      </c>
      <c r="AU52" s="56">
        <f>SUM(T70/14)*20</f>
        <v>0</v>
      </c>
      <c r="AV52" s="55"/>
      <c r="AW52" s="55"/>
      <c r="AX52" s="55"/>
      <c r="AY52" s="56">
        <f>SUM(L70/9)*20</f>
        <v>0</v>
      </c>
      <c r="AZ52" s="56">
        <f>SUM(M70/13)*20</f>
        <v>0</v>
      </c>
      <c r="BA52" s="56">
        <f>SUM(N70/11)*20</f>
        <v>0</v>
      </c>
      <c r="BB52" s="56">
        <f>SUM(O70/8)*20</f>
        <v>0</v>
      </c>
      <c r="BC52" s="56">
        <f>SUM(P70/19)*20</f>
        <v>0</v>
      </c>
      <c r="BD52" s="60">
        <f>SUM(Q70/6)*20</f>
        <v>0</v>
      </c>
    </row>
    <row r="53" spans="1:56" ht="15.75">
      <c r="A53" s="12">
        <v>4</v>
      </c>
      <c r="B53" s="19" t="s">
        <v>173</v>
      </c>
      <c r="C53" s="72"/>
      <c r="D53" s="72"/>
      <c r="E53" s="72"/>
      <c r="F53" s="72"/>
      <c r="G53" s="72"/>
      <c r="H53" s="51">
        <f t="shared" si="0"/>
        <v>0</v>
      </c>
      <c r="J53">
        <f>SUM(H53)</f>
        <v>0</v>
      </c>
      <c r="M53">
        <f>SUM(H53)</f>
        <v>0</v>
      </c>
      <c r="N53">
        <f>SUM(H53)</f>
        <v>0</v>
      </c>
      <c r="P53">
        <f>SUM(H53)</f>
        <v>0</v>
      </c>
      <c r="Q53">
        <f>SUM(M53)</f>
        <v>0</v>
      </c>
      <c r="T53">
        <f t="shared" si="23"/>
        <v>0</v>
      </c>
      <c r="V53">
        <f>SUM(H53)</f>
        <v>0</v>
      </c>
      <c r="AA53">
        <f t="shared" si="21"/>
        <v>0</v>
      </c>
      <c r="AB53">
        <f t="shared" si="22"/>
        <v>0</v>
      </c>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1"/>
    </row>
    <row r="54" spans="1:56" ht="15.75">
      <c r="A54" s="12">
        <v>5</v>
      </c>
      <c r="B54" s="19" t="s">
        <v>115</v>
      </c>
      <c r="C54" s="72"/>
      <c r="D54" s="72"/>
      <c r="E54" s="72"/>
      <c r="F54" s="72"/>
      <c r="G54" s="72"/>
      <c r="H54" s="51">
        <f t="shared" si="0"/>
        <v>0</v>
      </c>
      <c r="J54">
        <f>SUM(H54)</f>
        <v>0</v>
      </c>
      <c r="L54">
        <f>SUM(H54)</f>
        <v>0</v>
      </c>
      <c r="M54">
        <f>SUM(H54)</f>
        <v>0</v>
      </c>
      <c r="Q54">
        <f>SUM(H54)</f>
        <v>0</v>
      </c>
      <c r="T54">
        <f t="shared" si="23"/>
        <v>0</v>
      </c>
      <c r="V54">
        <f>SUM(H54)</f>
        <v>0</v>
      </c>
      <c r="X54">
        <f>SUM(H54)</f>
        <v>0</v>
      </c>
      <c r="AA54">
        <f t="shared" si="21"/>
        <v>0</v>
      </c>
      <c r="AB54">
        <f t="shared" si="22"/>
        <v>0</v>
      </c>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1"/>
    </row>
    <row r="55" spans="1:56" ht="15.75">
      <c r="A55" s="12">
        <v>6</v>
      </c>
      <c r="B55" s="19" t="s">
        <v>116</v>
      </c>
      <c r="C55" s="72"/>
      <c r="D55" s="72"/>
      <c r="E55" s="72"/>
      <c r="F55" s="72"/>
      <c r="G55" s="72"/>
      <c r="H55" s="51">
        <f t="shared" si="0"/>
        <v>0</v>
      </c>
      <c r="K55">
        <f t="shared" ref="K55:K61" si="24">SUM(H55)</f>
        <v>0</v>
      </c>
      <c r="L55">
        <f>SUM(H55)</f>
        <v>0</v>
      </c>
      <c r="P55">
        <f t="shared" ref="P55:P69" si="25">SUM(H55)</f>
        <v>0</v>
      </c>
      <c r="Q55">
        <f>SUM(H55)</f>
        <v>0</v>
      </c>
      <c r="T55">
        <f t="shared" si="23"/>
        <v>0</v>
      </c>
      <c r="W55">
        <f>SUM(H55)</f>
        <v>0</v>
      </c>
      <c r="Y55">
        <f>SUM(H55)</f>
        <v>0</v>
      </c>
      <c r="Z55">
        <f>SUM(H55)</f>
        <v>0</v>
      </c>
      <c r="AA55">
        <f t="shared" si="21"/>
        <v>0</v>
      </c>
      <c r="AB55">
        <f t="shared" si="22"/>
        <v>0</v>
      </c>
      <c r="AF55" s="55"/>
      <c r="AG55" s="55"/>
      <c r="AH55" s="55"/>
      <c r="AI55" s="55"/>
      <c r="AJ55" s="55"/>
      <c r="AK55" s="55"/>
      <c r="AL55" s="55"/>
      <c r="AM55" s="55"/>
      <c r="AN55" s="55"/>
      <c r="AO55" s="55"/>
      <c r="AP55" s="55"/>
      <c r="AQ55" s="55"/>
      <c r="AR55" s="55"/>
      <c r="AS55" s="55"/>
      <c r="AT55" s="55"/>
      <c r="AU55" s="55"/>
      <c r="AV55" s="55"/>
      <c r="AW55" s="55"/>
      <c r="AX55" s="55"/>
      <c r="AY55" s="55"/>
      <c r="AZ55" s="55"/>
      <c r="BA55" s="55"/>
      <c r="BB55" s="55"/>
      <c r="BC55" s="55"/>
      <c r="BD55" s="51"/>
    </row>
    <row r="56" spans="1:56" ht="15.75">
      <c r="A56" s="27">
        <v>7</v>
      </c>
      <c r="B56" s="32" t="s">
        <v>117</v>
      </c>
      <c r="C56" s="75"/>
      <c r="D56" s="75"/>
      <c r="E56" s="75"/>
      <c r="F56" s="75"/>
      <c r="G56" s="75"/>
      <c r="H56" s="51">
        <f t="shared" si="0"/>
        <v>0</v>
      </c>
      <c r="J56">
        <f>SUM(H56)</f>
        <v>0</v>
      </c>
      <c r="K56">
        <f t="shared" si="24"/>
        <v>0</v>
      </c>
      <c r="M56">
        <f>SUM(H56)</f>
        <v>0</v>
      </c>
      <c r="N56">
        <f>SUM(H56)</f>
        <v>0</v>
      </c>
      <c r="P56">
        <f t="shared" si="25"/>
        <v>0</v>
      </c>
      <c r="S56">
        <f>SUM(H56)</f>
        <v>0</v>
      </c>
      <c r="T56">
        <f t="shared" si="23"/>
        <v>0</v>
      </c>
      <c r="V56">
        <f t="shared" ref="V56:V62" si="26">SUM(H56)</f>
        <v>0</v>
      </c>
      <c r="AA56">
        <f t="shared" si="21"/>
        <v>0</v>
      </c>
      <c r="AB56">
        <f t="shared" si="22"/>
        <v>0</v>
      </c>
      <c r="AC56">
        <f>SUM(H56)</f>
        <v>0</v>
      </c>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1"/>
    </row>
    <row r="57" spans="1:56" ht="15.75">
      <c r="A57" s="27">
        <v>8</v>
      </c>
      <c r="B57" s="32" t="s">
        <v>118</v>
      </c>
      <c r="C57" s="75"/>
      <c r="D57" s="75"/>
      <c r="E57" s="75"/>
      <c r="F57" s="75"/>
      <c r="G57" s="75"/>
      <c r="H57" s="51">
        <f t="shared" si="0"/>
        <v>0</v>
      </c>
      <c r="K57">
        <f t="shared" si="24"/>
        <v>0</v>
      </c>
      <c r="L57">
        <f>SUM(H57)</f>
        <v>0</v>
      </c>
      <c r="P57">
        <f t="shared" si="25"/>
        <v>0</v>
      </c>
      <c r="S57">
        <f>SUM(H57)</f>
        <v>0</v>
      </c>
      <c r="T57">
        <f t="shared" si="23"/>
        <v>0</v>
      </c>
      <c r="V57">
        <f t="shared" si="26"/>
        <v>0</v>
      </c>
      <c r="W57">
        <f>SUM(H57)</f>
        <v>0</v>
      </c>
      <c r="Y57">
        <f>SUM(H57)</f>
        <v>0</v>
      </c>
      <c r="Z57">
        <f>SUM(H57)</f>
        <v>0</v>
      </c>
      <c r="AB57">
        <f t="shared" si="22"/>
        <v>0</v>
      </c>
      <c r="AC57">
        <f>SUM(H57)</f>
        <v>0</v>
      </c>
      <c r="AF57" s="55"/>
      <c r="AG57" s="55"/>
      <c r="AH57" s="55"/>
      <c r="AI57" s="55"/>
      <c r="AJ57" s="55"/>
      <c r="AK57" s="55"/>
      <c r="AL57" s="55"/>
      <c r="AM57" s="55"/>
      <c r="AN57" s="55"/>
      <c r="AO57" s="55"/>
      <c r="AP57" s="55"/>
      <c r="AQ57" s="55"/>
      <c r="AR57" s="55"/>
      <c r="AS57" s="55"/>
      <c r="AT57" s="55"/>
      <c r="AU57" s="55"/>
      <c r="AV57" s="55"/>
      <c r="AW57" s="55"/>
      <c r="AX57" s="55"/>
      <c r="AY57" s="55"/>
      <c r="AZ57" s="55"/>
      <c r="BA57" s="55"/>
      <c r="BB57" s="55"/>
      <c r="BC57" s="55"/>
      <c r="BD57" s="51"/>
    </row>
    <row r="58" spans="1:56" ht="15.75">
      <c r="A58" s="12">
        <v>9</v>
      </c>
      <c r="B58" s="19" t="s">
        <v>176</v>
      </c>
      <c r="C58" s="72"/>
      <c r="D58" s="72"/>
      <c r="E58" s="72"/>
      <c r="F58" s="72"/>
      <c r="G58" s="72"/>
      <c r="H58" s="51">
        <f t="shared" si="0"/>
        <v>0</v>
      </c>
      <c r="K58">
        <f t="shared" si="24"/>
        <v>0</v>
      </c>
      <c r="L58">
        <f>SUM(H58)</f>
        <v>0</v>
      </c>
      <c r="P58">
        <f t="shared" si="25"/>
        <v>0</v>
      </c>
      <c r="R58">
        <f>SUM(H58)</f>
        <v>0</v>
      </c>
      <c r="V58">
        <f t="shared" si="26"/>
        <v>0</v>
      </c>
      <c r="W58">
        <f>SUM(H58)</f>
        <v>0</v>
      </c>
      <c r="X58">
        <f>SUM(H58)</f>
        <v>0</v>
      </c>
      <c r="Y58">
        <f>SUM(H58)</f>
        <v>0</v>
      </c>
      <c r="Z58">
        <f>SUM(H58)</f>
        <v>0</v>
      </c>
      <c r="AA58">
        <f>SUM(H58)</f>
        <v>0</v>
      </c>
      <c r="AB58">
        <f t="shared" si="22"/>
        <v>0</v>
      </c>
      <c r="AF58" s="55"/>
      <c r="AG58" s="55"/>
      <c r="AH58" s="55"/>
      <c r="AI58" s="55"/>
      <c r="AJ58" s="55"/>
      <c r="AK58" s="55"/>
      <c r="AL58" s="55"/>
      <c r="AM58" s="55"/>
      <c r="AN58" s="55"/>
      <c r="AO58" s="55"/>
      <c r="AP58" s="55"/>
      <c r="AQ58" s="55"/>
      <c r="AR58" s="55"/>
      <c r="AS58" s="55"/>
      <c r="AT58" s="55"/>
      <c r="AU58" s="55"/>
      <c r="AV58" s="55"/>
      <c r="AW58" s="55"/>
      <c r="AX58" s="55"/>
      <c r="AY58" s="55"/>
      <c r="AZ58" s="55"/>
      <c r="BA58" s="55"/>
      <c r="BB58" s="55"/>
      <c r="BC58" s="55"/>
      <c r="BD58" s="51"/>
    </row>
    <row r="59" spans="1:56" ht="15.75">
      <c r="A59" s="12">
        <v>10</v>
      </c>
      <c r="B59" s="19" t="s">
        <v>174</v>
      </c>
      <c r="C59" s="72"/>
      <c r="D59" s="72"/>
      <c r="E59" s="72"/>
      <c r="F59" s="72"/>
      <c r="G59" s="72"/>
      <c r="H59" s="51">
        <f t="shared" si="0"/>
        <v>0</v>
      </c>
      <c r="J59">
        <f>SUM(H59)</f>
        <v>0</v>
      </c>
      <c r="K59">
        <f t="shared" si="24"/>
        <v>0</v>
      </c>
      <c r="M59">
        <f t="shared" ref="M59:M64" si="27">SUM(H59)</f>
        <v>0</v>
      </c>
      <c r="N59">
        <f>SUM(H59)</f>
        <v>0</v>
      </c>
      <c r="O59">
        <f t="shared" ref="O59:O65" si="28">SUM(H59)</f>
        <v>0</v>
      </c>
      <c r="P59">
        <f t="shared" si="25"/>
        <v>0</v>
      </c>
      <c r="R59">
        <f>SUM(H59)</f>
        <v>0</v>
      </c>
      <c r="S59">
        <f t="shared" ref="S59:S65" si="29">SUM(H59)</f>
        <v>0</v>
      </c>
      <c r="U59">
        <f>SUM(H59)</f>
        <v>0</v>
      </c>
      <c r="V59">
        <f t="shared" si="26"/>
        <v>0</v>
      </c>
      <c r="X59">
        <f>SUM(H59)</f>
        <v>0</v>
      </c>
      <c r="Y59">
        <f>SUM(H59)</f>
        <v>0</v>
      </c>
      <c r="Z59">
        <f>SUM(H59)</f>
        <v>0</v>
      </c>
      <c r="AA59">
        <f>SUM(H59)</f>
        <v>0</v>
      </c>
      <c r="AB59">
        <f t="shared" si="22"/>
        <v>0</v>
      </c>
      <c r="AF59" s="55"/>
      <c r="AG59" s="55"/>
      <c r="AH59" s="55"/>
      <c r="AI59" s="55"/>
      <c r="AJ59" s="55"/>
      <c r="AK59" s="55"/>
      <c r="AL59" s="55"/>
      <c r="AM59" s="55"/>
      <c r="AN59" s="55"/>
      <c r="AO59" s="55"/>
      <c r="AP59" s="55"/>
      <c r="AQ59" s="55"/>
      <c r="AR59" s="55"/>
      <c r="AS59" s="55"/>
      <c r="AT59" s="55"/>
      <c r="AU59" s="55"/>
      <c r="AV59" s="55"/>
      <c r="AW59" s="55"/>
      <c r="AX59" s="55"/>
      <c r="AY59" s="55"/>
      <c r="AZ59" s="55"/>
      <c r="BA59" s="55"/>
      <c r="BB59" s="55"/>
      <c r="BC59" s="55"/>
      <c r="BD59" s="51"/>
    </row>
    <row r="60" spans="1:56" ht="15.75">
      <c r="A60" s="12">
        <v>11</v>
      </c>
      <c r="B60" s="19" t="s">
        <v>175</v>
      </c>
      <c r="C60" s="72"/>
      <c r="D60" s="72"/>
      <c r="E60" s="72"/>
      <c r="F60" s="72"/>
      <c r="G60" s="72"/>
      <c r="H60" s="51">
        <f t="shared" si="0"/>
        <v>0</v>
      </c>
      <c r="J60">
        <f>SUM(H60)</f>
        <v>0</v>
      </c>
      <c r="K60">
        <f t="shared" si="24"/>
        <v>0</v>
      </c>
      <c r="M60">
        <f t="shared" si="27"/>
        <v>0</v>
      </c>
      <c r="N60">
        <f>SUM(H60)</f>
        <v>0</v>
      </c>
      <c r="O60">
        <f t="shared" si="28"/>
        <v>0</v>
      </c>
      <c r="P60">
        <f t="shared" si="25"/>
        <v>0</v>
      </c>
      <c r="S60">
        <f t="shared" si="29"/>
        <v>0</v>
      </c>
      <c r="T60">
        <f>SUM(H60)</f>
        <v>0</v>
      </c>
      <c r="V60">
        <f t="shared" si="26"/>
        <v>0</v>
      </c>
      <c r="X60">
        <f>SUM(H60)</f>
        <v>0</v>
      </c>
      <c r="Y60">
        <f>SUM(H60)</f>
        <v>0</v>
      </c>
      <c r="Z60">
        <f>SUM(H60)</f>
        <v>0</v>
      </c>
      <c r="AB60">
        <f t="shared" si="22"/>
        <v>0</v>
      </c>
      <c r="AC60">
        <f>SUM(H60)</f>
        <v>0</v>
      </c>
      <c r="AD60">
        <f>SUM(H60)</f>
        <v>0</v>
      </c>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1"/>
    </row>
    <row r="61" spans="1:56" ht="15.75">
      <c r="A61" s="12">
        <v>12</v>
      </c>
      <c r="B61" s="19" t="s">
        <v>177</v>
      </c>
      <c r="C61" s="72"/>
      <c r="D61" s="72"/>
      <c r="E61" s="72"/>
      <c r="F61" s="72"/>
      <c r="G61" s="72"/>
      <c r="H61" s="51">
        <f t="shared" si="0"/>
        <v>0</v>
      </c>
      <c r="K61">
        <f t="shared" si="24"/>
        <v>0</v>
      </c>
      <c r="M61">
        <f t="shared" si="27"/>
        <v>0</v>
      </c>
      <c r="N61">
        <f>SUM(H61)</f>
        <v>0</v>
      </c>
      <c r="O61">
        <f t="shared" si="28"/>
        <v>0</v>
      </c>
      <c r="P61">
        <f t="shared" si="25"/>
        <v>0</v>
      </c>
      <c r="R61">
        <f>SUM(H61)</f>
        <v>0</v>
      </c>
      <c r="S61">
        <f t="shared" si="29"/>
        <v>0</v>
      </c>
      <c r="T61">
        <f>SUM(H61)</f>
        <v>0</v>
      </c>
      <c r="U61">
        <f>SUM(H61)</f>
        <v>0</v>
      </c>
      <c r="V61">
        <f t="shared" si="26"/>
        <v>0</v>
      </c>
      <c r="AC61">
        <f>SUM(H61)</f>
        <v>0</v>
      </c>
      <c r="AD61">
        <f>SUM(H61)</f>
        <v>0</v>
      </c>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1"/>
    </row>
    <row r="62" spans="1:56" ht="15.75">
      <c r="A62" s="12">
        <v>13</v>
      </c>
      <c r="B62" s="19" t="s">
        <v>119</v>
      </c>
      <c r="C62" s="72"/>
      <c r="D62" s="72"/>
      <c r="E62" s="72"/>
      <c r="F62" s="72"/>
      <c r="G62" s="72"/>
      <c r="H62" s="51">
        <f t="shared" si="0"/>
        <v>0</v>
      </c>
      <c r="J62">
        <f>SUM(H62)</f>
        <v>0</v>
      </c>
      <c r="M62">
        <f t="shared" si="27"/>
        <v>0</v>
      </c>
      <c r="N62">
        <f>SUM(H62)</f>
        <v>0</v>
      </c>
      <c r="O62">
        <f t="shared" si="28"/>
        <v>0</v>
      </c>
      <c r="P62">
        <f t="shared" si="25"/>
        <v>0</v>
      </c>
      <c r="R62">
        <f>SUM(H62)</f>
        <v>0</v>
      </c>
      <c r="S62">
        <f t="shared" si="29"/>
        <v>0</v>
      </c>
      <c r="T62">
        <f>SUM(H62)</f>
        <v>0</v>
      </c>
      <c r="U62">
        <f>SUM(H62)</f>
        <v>0</v>
      </c>
      <c r="V62">
        <f t="shared" si="26"/>
        <v>0</v>
      </c>
      <c r="X62">
        <f>SUM(H62)</f>
        <v>0</v>
      </c>
      <c r="AB62">
        <f t="shared" ref="AB62:AB69" si="30">SUM(H62)</f>
        <v>0</v>
      </c>
      <c r="AC62">
        <f>SUM(H62)</f>
        <v>0</v>
      </c>
      <c r="AD62">
        <f>SUM(H62)</f>
        <v>0</v>
      </c>
      <c r="AF62" s="55"/>
      <c r="AG62" s="55"/>
      <c r="AH62" s="55"/>
      <c r="AI62" s="55"/>
      <c r="AJ62" s="55"/>
      <c r="AK62" s="55"/>
      <c r="AL62" s="55"/>
      <c r="AM62" s="55"/>
      <c r="AN62" s="55"/>
      <c r="AO62" s="55"/>
      <c r="AP62" s="55"/>
      <c r="AQ62" s="55"/>
      <c r="AR62" s="55"/>
      <c r="AS62" s="55"/>
      <c r="AT62" s="55"/>
      <c r="AU62" s="55"/>
      <c r="AV62" s="55"/>
      <c r="AW62" s="55"/>
      <c r="AX62" s="55"/>
      <c r="AY62" s="55"/>
      <c r="AZ62" s="55"/>
      <c r="BA62" s="55"/>
      <c r="BB62" s="55"/>
      <c r="BC62" s="55"/>
      <c r="BD62" s="51"/>
    </row>
    <row r="63" spans="1:56" ht="15.75">
      <c r="A63" s="12">
        <v>14</v>
      </c>
      <c r="B63" s="19" t="s">
        <v>120</v>
      </c>
      <c r="C63" s="72"/>
      <c r="D63" s="72"/>
      <c r="E63" s="72"/>
      <c r="F63" s="72"/>
      <c r="G63" s="72"/>
      <c r="H63" s="51">
        <f t="shared" si="0"/>
        <v>0</v>
      </c>
      <c r="J63">
        <f>SUM(H63)</f>
        <v>0</v>
      </c>
      <c r="K63">
        <f>SUM(H63)</f>
        <v>0</v>
      </c>
      <c r="M63">
        <f t="shared" si="27"/>
        <v>0</v>
      </c>
      <c r="O63">
        <f t="shared" si="28"/>
        <v>0</v>
      </c>
      <c r="P63">
        <f t="shared" si="25"/>
        <v>0</v>
      </c>
      <c r="R63">
        <f>SUM(H63)</f>
        <v>0</v>
      </c>
      <c r="S63">
        <f t="shared" si="29"/>
        <v>0</v>
      </c>
      <c r="U63">
        <f>SUM(H63)</f>
        <v>0</v>
      </c>
      <c r="X63">
        <f>SUM(H63)</f>
        <v>0</v>
      </c>
      <c r="AA63">
        <f>SUM(H63)</f>
        <v>0</v>
      </c>
      <c r="AB63">
        <f t="shared" si="30"/>
        <v>0</v>
      </c>
      <c r="AF63" s="55"/>
      <c r="AG63" s="55"/>
      <c r="AH63" s="55"/>
      <c r="AI63" s="55"/>
      <c r="AJ63" s="55"/>
      <c r="AK63" s="55"/>
      <c r="AL63" s="55"/>
      <c r="AM63" s="55"/>
      <c r="AN63" s="55"/>
      <c r="AO63" s="55"/>
      <c r="AP63" s="55"/>
      <c r="AQ63" s="55"/>
      <c r="AR63" s="55"/>
      <c r="AS63" s="55"/>
      <c r="AT63" s="55"/>
      <c r="AU63" s="55"/>
      <c r="AV63" s="55"/>
      <c r="AW63" s="55"/>
      <c r="AX63" s="55"/>
      <c r="AY63" s="55"/>
      <c r="AZ63" s="55"/>
      <c r="BA63" s="55"/>
      <c r="BB63" s="55"/>
      <c r="BC63" s="55"/>
      <c r="BD63" s="51"/>
    </row>
    <row r="64" spans="1:56" ht="15.75">
      <c r="A64" s="27">
        <v>15</v>
      </c>
      <c r="B64" s="32" t="s">
        <v>178</v>
      </c>
      <c r="C64" s="75"/>
      <c r="D64" s="75"/>
      <c r="E64" s="75"/>
      <c r="F64" s="75"/>
      <c r="G64" s="75"/>
      <c r="H64" s="51">
        <f t="shared" si="0"/>
        <v>0</v>
      </c>
      <c r="K64">
        <f>SUM(H64)</f>
        <v>0</v>
      </c>
      <c r="M64">
        <f t="shared" si="27"/>
        <v>0</v>
      </c>
      <c r="O64">
        <f t="shared" si="28"/>
        <v>0</v>
      </c>
      <c r="P64">
        <f t="shared" si="25"/>
        <v>0</v>
      </c>
      <c r="S64">
        <f t="shared" si="29"/>
        <v>0</v>
      </c>
      <c r="T64">
        <f>SUM(H64)</f>
        <v>0</v>
      </c>
      <c r="V64">
        <f>SUM(H64)</f>
        <v>0</v>
      </c>
      <c r="AA64">
        <f>SUM(H64)</f>
        <v>0</v>
      </c>
      <c r="AB64">
        <f t="shared" si="30"/>
        <v>0</v>
      </c>
      <c r="AF64" s="55"/>
      <c r="AG64" s="55"/>
      <c r="AH64" s="55"/>
      <c r="AI64" s="55"/>
      <c r="AJ64" s="55"/>
      <c r="AK64" s="55"/>
      <c r="AL64" s="55"/>
      <c r="AM64" s="55"/>
      <c r="AN64" s="55"/>
      <c r="AO64" s="55"/>
      <c r="AP64" s="55"/>
      <c r="AQ64" s="55"/>
      <c r="AR64" s="55"/>
      <c r="AS64" s="55"/>
      <c r="AT64" s="55"/>
      <c r="AU64" s="55"/>
      <c r="AV64" s="55"/>
      <c r="AW64" s="55"/>
      <c r="AX64" s="55"/>
      <c r="AY64" s="55"/>
      <c r="AZ64" s="55"/>
      <c r="BA64" s="55"/>
      <c r="BB64" s="55"/>
      <c r="BC64" s="55"/>
      <c r="BD64" s="51"/>
    </row>
    <row r="65" spans="1:56" ht="15.75">
      <c r="A65" s="12">
        <v>16</v>
      </c>
      <c r="B65" s="19" t="s">
        <v>179</v>
      </c>
      <c r="C65" s="72"/>
      <c r="D65" s="72"/>
      <c r="E65" s="72"/>
      <c r="F65" s="72"/>
      <c r="G65" s="72"/>
      <c r="H65" s="51">
        <f t="shared" si="0"/>
        <v>0</v>
      </c>
      <c r="K65">
        <f>SUM(H65)</f>
        <v>0</v>
      </c>
      <c r="L65">
        <f>SUM(H65)</f>
        <v>0</v>
      </c>
      <c r="O65">
        <f t="shared" si="28"/>
        <v>0</v>
      </c>
      <c r="P65">
        <f t="shared" si="25"/>
        <v>0</v>
      </c>
      <c r="Q65">
        <f>SUM(H65)</f>
        <v>0</v>
      </c>
      <c r="S65">
        <f t="shared" si="29"/>
        <v>0</v>
      </c>
      <c r="U65">
        <f>SUM(H65)</f>
        <v>0</v>
      </c>
      <c r="Z65">
        <f>SUM(H65)</f>
        <v>0</v>
      </c>
      <c r="AB65">
        <f t="shared" si="30"/>
        <v>0</v>
      </c>
      <c r="AF65" s="55"/>
      <c r="AG65" s="55"/>
      <c r="AH65" s="55"/>
      <c r="AI65" s="55"/>
      <c r="AJ65" s="55"/>
      <c r="AK65" s="55"/>
      <c r="AL65" s="55"/>
      <c r="AM65" s="55"/>
      <c r="AN65" s="55"/>
      <c r="AO65" s="55"/>
      <c r="AP65" s="55"/>
      <c r="AQ65" s="55"/>
      <c r="AR65" s="55"/>
      <c r="AS65" s="55"/>
      <c r="AT65" s="55"/>
      <c r="AU65" s="55"/>
      <c r="AV65" s="55"/>
      <c r="AW65" s="55"/>
      <c r="AX65" s="55"/>
      <c r="AY65" s="55"/>
      <c r="AZ65" s="55"/>
      <c r="BA65" s="55"/>
      <c r="BB65" s="55"/>
      <c r="BC65" s="55"/>
      <c r="BD65" s="51"/>
    </row>
    <row r="66" spans="1:56" ht="15.75">
      <c r="A66" s="12">
        <v>17</v>
      </c>
      <c r="B66" s="19" t="s">
        <v>180</v>
      </c>
      <c r="C66" s="72"/>
      <c r="D66" s="72"/>
      <c r="E66" s="72"/>
      <c r="F66" s="72"/>
      <c r="G66" s="72"/>
      <c r="H66" s="51">
        <f t="shared" si="0"/>
        <v>0</v>
      </c>
      <c r="K66">
        <f>SUM(H66)</f>
        <v>0</v>
      </c>
      <c r="L66">
        <f>SUM(H66)</f>
        <v>0</v>
      </c>
      <c r="N66">
        <f>SUM(H66)</f>
        <v>0</v>
      </c>
      <c r="P66">
        <f t="shared" si="25"/>
        <v>0</v>
      </c>
      <c r="T66">
        <f>SUM(H66)</f>
        <v>0</v>
      </c>
      <c r="V66">
        <f>SUM(H66)</f>
        <v>0</v>
      </c>
      <c r="AB66">
        <f t="shared" si="30"/>
        <v>0</v>
      </c>
      <c r="AC66">
        <f>SUM(H66)</f>
        <v>0</v>
      </c>
      <c r="AF66" s="55"/>
      <c r="AG66" s="55"/>
      <c r="AH66" s="55"/>
      <c r="AI66" s="55"/>
      <c r="AJ66" s="55"/>
      <c r="AK66" s="55"/>
      <c r="AL66" s="55"/>
      <c r="AM66" s="55"/>
      <c r="AN66" s="55"/>
      <c r="AO66" s="55"/>
      <c r="AP66" s="55"/>
      <c r="AQ66" s="55"/>
      <c r="AR66" s="55"/>
      <c r="AS66" s="55"/>
      <c r="AT66" s="55"/>
      <c r="AU66" s="55"/>
      <c r="AV66" s="55"/>
      <c r="AW66" s="55"/>
      <c r="AX66" s="55"/>
      <c r="AY66" s="55"/>
      <c r="AZ66" s="55"/>
      <c r="BA66" s="55"/>
      <c r="BB66" s="55"/>
      <c r="BC66" s="55"/>
      <c r="BD66" s="51"/>
    </row>
    <row r="67" spans="1:56" ht="15.75">
      <c r="A67" s="12">
        <v>18</v>
      </c>
      <c r="B67" s="19" t="s">
        <v>121</v>
      </c>
      <c r="C67" s="72"/>
      <c r="D67" s="72"/>
      <c r="E67" s="72"/>
      <c r="F67" s="72"/>
      <c r="G67" s="72"/>
      <c r="H67" s="51">
        <f t="shared" si="0"/>
        <v>0</v>
      </c>
      <c r="K67">
        <f>SUM(H67)</f>
        <v>0</v>
      </c>
      <c r="L67">
        <f>SUM(H67)</f>
        <v>0</v>
      </c>
      <c r="P67">
        <f t="shared" si="25"/>
        <v>0</v>
      </c>
      <c r="T67">
        <f>SUM(H67)</f>
        <v>0</v>
      </c>
      <c r="V67">
        <f>SUM(H67)</f>
        <v>0</v>
      </c>
      <c r="W67">
        <f>SUM(H67)</f>
        <v>0</v>
      </c>
      <c r="AA67">
        <f>SUM(H67)</f>
        <v>0</v>
      </c>
      <c r="AB67">
        <f t="shared" si="30"/>
        <v>0</v>
      </c>
      <c r="AF67" s="55"/>
      <c r="AG67" s="55"/>
      <c r="AH67" s="55"/>
      <c r="AI67" s="55"/>
      <c r="AJ67" s="55"/>
      <c r="AK67" s="55"/>
      <c r="AL67" s="55"/>
      <c r="AM67" s="55"/>
      <c r="AN67" s="55"/>
      <c r="AO67" s="55"/>
      <c r="AP67" s="55"/>
      <c r="AQ67" s="55"/>
      <c r="AR67" s="55"/>
      <c r="AS67" s="55"/>
      <c r="AT67" s="55"/>
      <c r="AU67" s="55"/>
      <c r="AV67" s="55"/>
      <c r="AW67" s="55"/>
      <c r="AX67" s="55"/>
      <c r="AY67" s="55"/>
      <c r="AZ67" s="55"/>
      <c r="BA67" s="55"/>
      <c r="BB67" s="55"/>
      <c r="BC67" s="55"/>
      <c r="BD67" s="51"/>
    </row>
    <row r="68" spans="1:56" ht="15.75">
      <c r="A68" s="12">
        <v>19</v>
      </c>
      <c r="B68" s="19" t="s">
        <v>122</v>
      </c>
      <c r="C68" s="72"/>
      <c r="D68" s="72"/>
      <c r="E68" s="72"/>
      <c r="F68" s="72"/>
      <c r="G68" s="72"/>
      <c r="H68" s="51">
        <f t="shared" si="0"/>
        <v>0</v>
      </c>
      <c r="J68">
        <f>SUM(H68)</f>
        <v>0</v>
      </c>
      <c r="M68">
        <f>SUM(H68)</f>
        <v>0</v>
      </c>
      <c r="N68">
        <f>SUM(H68)</f>
        <v>0</v>
      </c>
      <c r="P68">
        <f t="shared" si="25"/>
        <v>0</v>
      </c>
      <c r="T68">
        <f>SUM(H68)</f>
        <v>0</v>
      </c>
      <c r="V68">
        <f>SUM(H68)</f>
        <v>0</v>
      </c>
      <c r="Y68">
        <f>SUM(H68)</f>
        <v>0</v>
      </c>
      <c r="Z68">
        <f>SUM(H68)</f>
        <v>0</v>
      </c>
      <c r="AB68">
        <f t="shared" si="30"/>
        <v>0</v>
      </c>
      <c r="AD68">
        <f>SUM(H68)</f>
        <v>0</v>
      </c>
      <c r="AF68" s="55"/>
      <c r="AG68" s="55"/>
      <c r="AH68" s="55"/>
      <c r="AI68" s="55"/>
      <c r="AJ68" s="55"/>
      <c r="AK68" s="55"/>
      <c r="AL68" s="55"/>
      <c r="AM68" s="55"/>
      <c r="AN68" s="55"/>
      <c r="AO68" s="55"/>
      <c r="AP68" s="55"/>
      <c r="AQ68" s="55"/>
      <c r="AR68" s="55"/>
      <c r="AS68" s="55"/>
      <c r="AT68" s="55"/>
      <c r="AU68" s="55"/>
      <c r="AV68" s="55"/>
      <c r="AW68" s="55"/>
      <c r="AX68" s="55"/>
      <c r="AY68" s="55"/>
      <c r="AZ68" s="55"/>
      <c r="BA68" s="55"/>
      <c r="BB68" s="55"/>
      <c r="BC68" s="55"/>
      <c r="BD68" s="51"/>
    </row>
    <row r="69" spans="1:56" ht="15.75">
      <c r="A69" s="12">
        <v>20</v>
      </c>
      <c r="B69" s="19" t="s">
        <v>123</v>
      </c>
      <c r="C69" s="72"/>
      <c r="D69" s="72"/>
      <c r="E69" s="72"/>
      <c r="F69" s="72"/>
      <c r="G69" s="72"/>
      <c r="H69" s="51">
        <f t="shared" si="0"/>
        <v>0</v>
      </c>
      <c r="J69">
        <f>SUM(H69)</f>
        <v>0</v>
      </c>
      <c r="K69">
        <f>SUM(H69)</f>
        <v>0</v>
      </c>
      <c r="M69">
        <f>SUM(H69)</f>
        <v>0</v>
      </c>
      <c r="N69">
        <f>SUM(H69)</f>
        <v>0</v>
      </c>
      <c r="O69">
        <f>SUM(H69)</f>
        <v>0</v>
      </c>
      <c r="P69">
        <f t="shared" si="25"/>
        <v>0</v>
      </c>
      <c r="R69">
        <f>SUM(H69)</f>
        <v>0</v>
      </c>
      <c r="S69">
        <f>SUM(H69)</f>
        <v>0</v>
      </c>
      <c r="T69">
        <f>SUM(H69)</f>
        <v>0</v>
      </c>
      <c r="V69">
        <f>SUM(H69)</f>
        <v>0</v>
      </c>
      <c r="X69">
        <f>SUM(H69)</f>
        <v>0</v>
      </c>
      <c r="Y69">
        <f>SUM(H69)</f>
        <v>0</v>
      </c>
      <c r="Z69">
        <f>SUM(H69)</f>
        <v>0</v>
      </c>
      <c r="AB69">
        <f t="shared" si="30"/>
        <v>0</v>
      </c>
      <c r="AC69">
        <f>SUM(H69)</f>
        <v>0</v>
      </c>
      <c r="AF69" s="55"/>
      <c r="AG69" s="55"/>
      <c r="AH69" s="55"/>
      <c r="AI69" s="55"/>
      <c r="AJ69" s="55"/>
      <c r="AK69" s="55"/>
      <c r="AL69" s="55"/>
      <c r="AM69" s="55"/>
      <c r="AN69" s="55"/>
      <c r="AO69" s="55"/>
      <c r="AP69" s="55"/>
      <c r="AQ69" s="55"/>
      <c r="AR69" s="55"/>
      <c r="AS69" s="55"/>
      <c r="AT69" s="55"/>
      <c r="AU69" s="55"/>
      <c r="AV69" s="55"/>
      <c r="AW69" s="55"/>
      <c r="AX69" s="55"/>
      <c r="AY69" s="55"/>
      <c r="AZ69" s="55"/>
      <c r="BA69" s="55"/>
      <c r="BB69" s="55"/>
      <c r="BC69" s="55"/>
      <c r="BD69" s="51"/>
    </row>
    <row r="70" spans="1:56" ht="15.75">
      <c r="A70" s="12" t="s">
        <v>92</v>
      </c>
      <c r="B70" s="19"/>
      <c r="C70" s="72"/>
      <c r="D70" s="72"/>
      <c r="E70" s="72"/>
      <c r="F70" s="72"/>
      <c r="G70" s="72"/>
      <c r="H70" s="51">
        <f t="shared" si="0"/>
        <v>0</v>
      </c>
      <c r="J70">
        <f>SUM(J50:J69)</f>
        <v>0</v>
      </c>
      <c r="K70">
        <f t="shared" ref="K70:AD70" si="31">SUM(K50:K69)</f>
        <v>0</v>
      </c>
      <c r="L70">
        <f t="shared" si="31"/>
        <v>0</v>
      </c>
      <c r="M70">
        <f t="shared" si="31"/>
        <v>0</v>
      </c>
      <c r="N70">
        <f t="shared" si="31"/>
        <v>0</v>
      </c>
      <c r="O70">
        <f t="shared" si="31"/>
        <v>0</v>
      </c>
      <c r="P70">
        <f t="shared" si="31"/>
        <v>0</v>
      </c>
      <c r="Q70">
        <f t="shared" si="31"/>
        <v>0</v>
      </c>
      <c r="R70">
        <f t="shared" si="31"/>
        <v>0</v>
      </c>
      <c r="S70">
        <f t="shared" si="31"/>
        <v>0</v>
      </c>
      <c r="T70">
        <f t="shared" si="31"/>
        <v>0</v>
      </c>
      <c r="U70">
        <f t="shared" si="31"/>
        <v>0</v>
      </c>
      <c r="V70">
        <f t="shared" si="31"/>
        <v>0</v>
      </c>
      <c r="W70">
        <f t="shared" si="31"/>
        <v>0</v>
      </c>
      <c r="X70">
        <f t="shared" si="31"/>
        <v>0</v>
      </c>
      <c r="Y70">
        <f t="shared" si="31"/>
        <v>0</v>
      </c>
      <c r="Z70">
        <f t="shared" si="31"/>
        <v>0</v>
      </c>
      <c r="AA70">
        <f t="shared" si="31"/>
        <v>0</v>
      </c>
      <c r="AB70">
        <f t="shared" si="31"/>
        <v>0</v>
      </c>
      <c r="AC70">
        <f t="shared" si="31"/>
        <v>0</v>
      </c>
      <c r="AD70">
        <f t="shared" si="31"/>
        <v>0</v>
      </c>
      <c r="AF70" s="55"/>
      <c r="AG70" s="55"/>
      <c r="AH70" s="55"/>
      <c r="AI70" s="55"/>
      <c r="AJ70" s="55"/>
      <c r="AK70" s="55"/>
      <c r="AL70" s="55"/>
      <c r="AM70" s="55"/>
      <c r="AN70" s="55"/>
      <c r="AO70" s="55"/>
      <c r="AP70" s="55"/>
      <c r="AQ70" s="55"/>
      <c r="AR70" s="55"/>
      <c r="AS70" s="55"/>
      <c r="AT70" s="55"/>
      <c r="AU70" s="55"/>
      <c r="AV70" s="55"/>
      <c r="AW70" s="55"/>
      <c r="AX70" s="55"/>
      <c r="AY70" s="55"/>
      <c r="AZ70" s="55"/>
      <c r="BA70" s="55"/>
      <c r="BB70" s="55"/>
      <c r="BC70" s="55"/>
      <c r="BD70" s="51"/>
    </row>
    <row r="71" spans="1:56" ht="15.75">
      <c r="A71" s="29"/>
      <c r="B71" s="31" t="s">
        <v>124</v>
      </c>
      <c r="C71" s="76"/>
      <c r="D71" s="76"/>
      <c r="E71" s="76"/>
      <c r="F71" s="76"/>
      <c r="G71" s="76"/>
      <c r="H71" s="51">
        <f t="shared" ref="H71:H134" si="32">SUM(C71+((D71)*2)+((E71)*3)+((F71)*4)+((G71)*5))</f>
        <v>0</v>
      </c>
      <c r="AF71" s="55"/>
      <c r="AG71" s="55"/>
      <c r="AH71" s="55"/>
      <c r="AI71" s="55"/>
      <c r="AJ71" s="55"/>
      <c r="AK71" s="55"/>
      <c r="AL71" s="55"/>
      <c r="AM71" s="55"/>
      <c r="AN71" s="55"/>
      <c r="AO71" s="55"/>
      <c r="AP71" s="55"/>
      <c r="AQ71" s="55"/>
      <c r="AR71" s="55"/>
      <c r="AS71" s="55"/>
      <c r="AT71" s="55"/>
      <c r="AU71" s="55"/>
      <c r="AV71" s="55"/>
      <c r="AW71" s="55"/>
      <c r="AX71" s="55"/>
      <c r="AY71" s="55"/>
      <c r="AZ71" s="55"/>
      <c r="BA71" s="55"/>
      <c r="BB71" s="55"/>
      <c r="BC71" s="55"/>
      <c r="BD71" s="51"/>
    </row>
    <row r="72" spans="1:56" ht="15.75">
      <c r="A72" s="29"/>
      <c r="B72" s="31" t="s">
        <v>125</v>
      </c>
      <c r="C72" s="76"/>
      <c r="D72" s="76"/>
      <c r="E72" s="76"/>
      <c r="F72" s="76"/>
      <c r="G72" s="76"/>
      <c r="H72" s="51">
        <f t="shared" si="32"/>
        <v>0</v>
      </c>
      <c r="AF72" s="55"/>
      <c r="AG72" s="55"/>
      <c r="AH72" s="55"/>
      <c r="AI72" s="55"/>
      <c r="AJ72" s="55"/>
      <c r="AK72" s="55"/>
      <c r="AL72" s="55"/>
      <c r="AM72" s="55"/>
      <c r="AN72" s="55"/>
      <c r="AO72" s="55"/>
      <c r="AP72" s="55"/>
      <c r="AQ72" s="55"/>
      <c r="AR72" s="55"/>
      <c r="AS72" s="55"/>
      <c r="AT72" s="55"/>
      <c r="AU72" s="55"/>
      <c r="AV72" s="55"/>
      <c r="AW72" s="55"/>
      <c r="AX72" s="55"/>
      <c r="AY72" s="55"/>
      <c r="AZ72" s="55"/>
      <c r="BA72" s="55"/>
      <c r="BB72" s="55"/>
      <c r="BC72" s="55"/>
      <c r="BD72" s="51"/>
    </row>
    <row r="73" spans="1:56" ht="15.75">
      <c r="A73" s="12">
        <v>1</v>
      </c>
      <c r="B73" s="19" t="s">
        <v>126</v>
      </c>
      <c r="C73" s="72"/>
      <c r="D73" s="72"/>
      <c r="E73" s="72"/>
      <c r="F73" s="72"/>
      <c r="G73" s="72"/>
      <c r="H73" s="51">
        <f t="shared" si="32"/>
        <v>0</v>
      </c>
      <c r="J73">
        <f>SUM(H73)</f>
        <v>0</v>
      </c>
      <c r="K73">
        <f t="shared" ref="K73:K85" si="33">SUM(H73)</f>
        <v>0</v>
      </c>
      <c r="L73">
        <f>SUM(H73)</f>
        <v>0</v>
      </c>
      <c r="P73">
        <f t="shared" ref="P73:P92" si="34">SUM(H73)</f>
        <v>0</v>
      </c>
      <c r="Q73">
        <f>SUM(H73)</f>
        <v>0</v>
      </c>
      <c r="S73">
        <f t="shared" ref="S73:S80" si="35">SUM(H73)</f>
        <v>0</v>
      </c>
      <c r="T73">
        <f t="shared" ref="T73:T92" si="36">SUM(H73)</f>
        <v>0</v>
      </c>
      <c r="W73">
        <f>SUM(H73)</f>
        <v>0</v>
      </c>
      <c r="AA73">
        <f>SUM(H73)</f>
        <v>0</v>
      </c>
      <c r="AB73">
        <f t="shared" ref="AB73:AB82" si="37">SUM(H73)</f>
        <v>0</v>
      </c>
      <c r="AF73" s="55"/>
      <c r="AG73" s="55" t="s">
        <v>185</v>
      </c>
      <c r="AH73" s="55"/>
      <c r="AI73" s="55"/>
      <c r="AJ73" s="55"/>
      <c r="AK73" s="55"/>
      <c r="AL73" s="55"/>
      <c r="AM73" s="55" t="s">
        <v>189</v>
      </c>
      <c r="AN73" s="55"/>
      <c r="AO73" s="55"/>
      <c r="AP73" s="55"/>
      <c r="AQ73" s="55"/>
      <c r="AR73" s="55"/>
      <c r="AS73" s="55" t="s">
        <v>195</v>
      </c>
      <c r="AT73" s="55"/>
      <c r="AU73" s="55"/>
      <c r="AV73" s="55"/>
      <c r="AW73" s="55"/>
      <c r="AX73" s="55"/>
      <c r="AY73" s="55" t="s">
        <v>203</v>
      </c>
      <c r="AZ73" s="55"/>
      <c r="BA73" s="55"/>
      <c r="BB73" s="55"/>
      <c r="BC73" s="55"/>
      <c r="BD73" s="51"/>
    </row>
    <row r="74" spans="1:56" ht="15.75">
      <c r="A74" s="12">
        <v>2</v>
      </c>
      <c r="B74" s="19" t="s">
        <v>127</v>
      </c>
      <c r="C74" s="72"/>
      <c r="D74" s="72"/>
      <c r="E74" s="72"/>
      <c r="F74" s="72"/>
      <c r="G74" s="72"/>
      <c r="H74" s="51">
        <f t="shared" si="32"/>
        <v>0</v>
      </c>
      <c r="J74">
        <f>SUM(H74)</f>
        <v>0</v>
      </c>
      <c r="K74">
        <f t="shared" si="33"/>
        <v>0</v>
      </c>
      <c r="P74">
        <f t="shared" si="34"/>
        <v>0</v>
      </c>
      <c r="S74">
        <f t="shared" si="35"/>
        <v>0</v>
      </c>
      <c r="T74">
        <f t="shared" si="36"/>
        <v>0</v>
      </c>
      <c r="V74">
        <f t="shared" ref="V74:V81" si="38">SUM(H74)</f>
        <v>0</v>
      </c>
      <c r="W74">
        <f>SUM(H74)</f>
        <v>0</v>
      </c>
      <c r="X74">
        <f t="shared" ref="X74:X81" si="39">SUM(H74)</f>
        <v>0</v>
      </c>
      <c r="AB74">
        <f t="shared" si="37"/>
        <v>0</v>
      </c>
      <c r="AC74">
        <f t="shared" ref="AC74:AC92" si="40">SUM(H74)</f>
        <v>0</v>
      </c>
      <c r="AD74">
        <f>SUM(H74)</f>
        <v>0</v>
      </c>
      <c r="AF74" s="55"/>
      <c r="AG74" s="55" t="s">
        <v>162</v>
      </c>
      <c r="AH74" s="55" t="s">
        <v>163</v>
      </c>
      <c r="AI74" s="55" t="s">
        <v>164</v>
      </c>
      <c r="AJ74" s="55" t="s">
        <v>165</v>
      </c>
      <c r="AK74" s="55"/>
      <c r="AL74" s="55"/>
      <c r="AM74" s="55" t="s">
        <v>156</v>
      </c>
      <c r="AN74" s="55" t="s">
        <v>157</v>
      </c>
      <c r="AO74" s="55" t="s">
        <v>158</v>
      </c>
      <c r="AP74" s="55" t="s">
        <v>159</v>
      </c>
      <c r="AQ74" s="55"/>
      <c r="AR74" s="55"/>
      <c r="AS74" s="55" t="s">
        <v>191</v>
      </c>
      <c r="AT74" s="55" t="s">
        <v>154</v>
      </c>
      <c r="AU74" s="55" t="s">
        <v>192</v>
      </c>
      <c r="AV74" s="55"/>
      <c r="AW74" s="55"/>
      <c r="AX74" s="55"/>
      <c r="AY74" s="55" t="s">
        <v>197</v>
      </c>
      <c r="AZ74" s="55" t="s">
        <v>198</v>
      </c>
      <c r="BA74" s="55" t="s">
        <v>199</v>
      </c>
      <c r="BB74" s="55" t="s">
        <v>200</v>
      </c>
      <c r="BC74" s="55" t="s">
        <v>201</v>
      </c>
      <c r="BD74" s="59" t="s">
        <v>202</v>
      </c>
    </row>
    <row r="75" spans="1:56" ht="15.75">
      <c r="A75" s="23">
        <v>3</v>
      </c>
      <c r="B75" s="24" t="s">
        <v>128</v>
      </c>
      <c r="C75" s="74"/>
      <c r="D75" s="74"/>
      <c r="E75" s="74"/>
      <c r="F75" s="74"/>
      <c r="G75" s="74"/>
      <c r="H75" s="51">
        <f t="shared" si="32"/>
        <v>0</v>
      </c>
      <c r="J75">
        <f>SUM(H75)</f>
        <v>0</v>
      </c>
      <c r="K75">
        <f t="shared" si="33"/>
        <v>0</v>
      </c>
      <c r="P75">
        <f t="shared" si="34"/>
        <v>0</v>
      </c>
      <c r="Q75">
        <f>SUM(H75)</f>
        <v>0</v>
      </c>
      <c r="S75">
        <f t="shared" si="35"/>
        <v>0</v>
      </c>
      <c r="T75">
        <f t="shared" si="36"/>
        <v>0</v>
      </c>
      <c r="V75">
        <f t="shared" si="38"/>
        <v>0</v>
      </c>
      <c r="W75">
        <f>SUM(H75)</f>
        <v>0</v>
      </c>
      <c r="X75">
        <f t="shared" si="39"/>
        <v>0</v>
      </c>
      <c r="AB75">
        <f t="shared" si="37"/>
        <v>0</v>
      </c>
      <c r="AC75">
        <f t="shared" si="40"/>
        <v>0</v>
      </c>
      <c r="AD75">
        <f>SUM(H75)</f>
        <v>0</v>
      </c>
      <c r="AF75" s="55"/>
      <c r="AG75" s="56">
        <f>SUM(AA93/7)*20</f>
        <v>0</v>
      </c>
      <c r="AH75" s="56">
        <f>SUM(AB93/18)*20</f>
        <v>0</v>
      </c>
      <c r="AI75" s="56">
        <f>SUM(AC93/19)*20</f>
        <v>0</v>
      </c>
      <c r="AJ75" s="56">
        <f>SUM(AD93/13)*20</f>
        <v>0</v>
      </c>
      <c r="AK75" s="55"/>
      <c r="AL75" s="55"/>
      <c r="AM75" s="56">
        <f>SUM(U93/12)*20</f>
        <v>0</v>
      </c>
      <c r="AN75" s="56">
        <f>SUM(V93/16)*20</f>
        <v>0</v>
      </c>
      <c r="AO75" s="56">
        <f>SUM(W93/19)*20</f>
        <v>0</v>
      </c>
      <c r="AP75" s="56">
        <f>SUM(X93/18)*20</f>
        <v>0</v>
      </c>
      <c r="AQ75" s="55"/>
      <c r="AR75" s="55"/>
      <c r="AS75" s="56">
        <f>SUM(R93/8)*20</f>
        <v>0</v>
      </c>
      <c r="AT75" s="56">
        <f>SUM(S93/10)*20</f>
        <v>0</v>
      </c>
      <c r="AU75" s="56">
        <f>SUM(T93/20)*20</f>
        <v>0</v>
      </c>
      <c r="AV75" s="55"/>
      <c r="AW75" s="55"/>
      <c r="AX75" s="55"/>
      <c r="AY75" s="56">
        <f>SUM(L93/12)*20</f>
        <v>0</v>
      </c>
      <c r="AZ75" s="56">
        <f>SUM(M93/7)*20</f>
        <v>0</v>
      </c>
      <c r="BA75" s="56">
        <f>SUM(N93/7)*20</f>
        <v>0</v>
      </c>
      <c r="BB75" s="56">
        <f>SUM(O93/8)*20</f>
        <v>0</v>
      </c>
      <c r="BC75" s="56">
        <f>SUM(P93/20)*20</f>
        <v>0</v>
      </c>
      <c r="BD75" s="60">
        <f>SUM(Q93/9)*20</f>
        <v>0</v>
      </c>
    </row>
    <row r="76" spans="1:56" ht="15.75">
      <c r="A76" s="12">
        <v>4</v>
      </c>
      <c r="B76" s="19" t="s">
        <v>129</v>
      </c>
      <c r="C76" s="72"/>
      <c r="D76" s="72"/>
      <c r="E76" s="72"/>
      <c r="F76" s="72"/>
      <c r="G76" s="72"/>
      <c r="H76" s="51">
        <f t="shared" si="32"/>
        <v>0</v>
      </c>
      <c r="J76">
        <f>SUM(H76)</f>
        <v>0</v>
      </c>
      <c r="K76">
        <f t="shared" si="33"/>
        <v>0</v>
      </c>
      <c r="M76">
        <f>SUM(H76)</f>
        <v>0</v>
      </c>
      <c r="N76">
        <f>SUM(H76)</f>
        <v>0</v>
      </c>
      <c r="O76">
        <f>SUM(H76)</f>
        <v>0</v>
      </c>
      <c r="P76">
        <f t="shared" si="34"/>
        <v>0</v>
      </c>
      <c r="R76">
        <f>SUM(H76)</f>
        <v>0</v>
      </c>
      <c r="S76">
        <f t="shared" si="35"/>
        <v>0</v>
      </c>
      <c r="T76">
        <f t="shared" si="36"/>
        <v>0</v>
      </c>
      <c r="U76">
        <f>SUM(H76)</f>
        <v>0</v>
      </c>
      <c r="V76">
        <f t="shared" si="38"/>
        <v>0</v>
      </c>
      <c r="W76">
        <f>SUM(H76)</f>
        <v>0</v>
      </c>
      <c r="X76">
        <f t="shared" si="39"/>
        <v>0</v>
      </c>
      <c r="AA76">
        <f>SUM(H76)</f>
        <v>0</v>
      </c>
      <c r="AB76">
        <f t="shared" si="37"/>
        <v>0</v>
      </c>
      <c r="AC76">
        <f t="shared" si="40"/>
        <v>0</v>
      </c>
      <c r="AF76" s="55"/>
      <c r="AG76" s="55"/>
      <c r="AH76" s="55"/>
      <c r="AI76" s="55"/>
      <c r="AJ76" s="55"/>
      <c r="AK76" s="55"/>
      <c r="AL76" s="55"/>
      <c r="AM76" s="55"/>
      <c r="AN76" s="55"/>
      <c r="AO76" s="55"/>
      <c r="AP76" s="55"/>
      <c r="AQ76" s="55"/>
      <c r="AR76" s="55"/>
      <c r="AS76" s="55"/>
      <c r="AT76" s="55"/>
      <c r="AU76" s="55"/>
      <c r="AV76" s="55"/>
      <c r="AW76" s="55"/>
      <c r="AX76" s="55"/>
      <c r="AY76" s="55"/>
      <c r="AZ76" s="55"/>
      <c r="BA76" s="55"/>
      <c r="BB76" s="55"/>
      <c r="BC76" s="55"/>
      <c r="BD76" s="51"/>
    </row>
    <row r="77" spans="1:56" ht="15.75">
      <c r="A77" s="12">
        <v>5</v>
      </c>
      <c r="B77" s="19" t="s">
        <v>130</v>
      </c>
      <c r="C77" s="72"/>
      <c r="D77" s="72"/>
      <c r="E77" s="72"/>
      <c r="F77" s="72"/>
      <c r="G77" s="72"/>
      <c r="H77" s="51">
        <f t="shared" si="32"/>
        <v>0</v>
      </c>
      <c r="J77">
        <f>SUM(H77)</f>
        <v>0</v>
      </c>
      <c r="K77">
        <f t="shared" si="33"/>
        <v>0</v>
      </c>
      <c r="L77">
        <f>SUM(H77)</f>
        <v>0</v>
      </c>
      <c r="N77">
        <f>SUM(H77)</f>
        <v>0</v>
      </c>
      <c r="P77">
        <f t="shared" si="34"/>
        <v>0</v>
      </c>
      <c r="Q77">
        <f>SUM(H77)</f>
        <v>0</v>
      </c>
      <c r="R77">
        <f>SUM(H77)</f>
        <v>0</v>
      </c>
      <c r="S77">
        <f t="shared" si="35"/>
        <v>0</v>
      </c>
      <c r="T77">
        <f t="shared" si="36"/>
        <v>0</v>
      </c>
      <c r="U77">
        <f>SUM(H77)</f>
        <v>0</v>
      </c>
      <c r="V77">
        <f t="shared" si="38"/>
        <v>0</v>
      </c>
      <c r="W77">
        <f>SUM(H77)</f>
        <v>0</v>
      </c>
      <c r="X77">
        <f t="shared" si="39"/>
        <v>0</v>
      </c>
      <c r="AA77">
        <f>SUM(H77)</f>
        <v>0</v>
      </c>
      <c r="AB77">
        <f t="shared" si="37"/>
        <v>0</v>
      </c>
      <c r="AC77">
        <f t="shared" si="40"/>
        <v>0</v>
      </c>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1"/>
    </row>
    <row r="78" spans="1:56" ht="15.75">
      <c r="A78" s="12">
        <v>6</v>
      </c>
      <c r="B78" s="19" t="s">
        <v>131</v>
      </c>
      <c r="C78" s="72"/>
      <c r="D78" s="72"/>
      <c r="E78" s="72"/>
      <c r="F78" s="72"/>
      <c r="G78" s="72"/>
      <c r="H78" s="51">
        <f t="shared" si="32"/>
        <v>0</v>
      </c>
      <c r="K78">
        <f t="shared" si="33"/>
        <v>0</v>
      </c>
      <c r="M78">
        <f>SUM(H78)</f>
        <v>0</v>
      </c>
      <c r="O78">
        <f>SUM(H78)</f>
        <v>0</v>
      </c>
      <c r="P78">
        <f t="shared" si="34"/>
        <v>0</v>
      </c>
      <c r="Q78">
        <f>SUM(H78)</f>
        <v>0</v>
      </c>
      <c r="S78">
        <f t="shared" si="35"/>
        <v>0</v>
      </c>
      <c r="T78">
        <f t="shared" si="36"/>
        <v>0</v>
      </c>
      <c r="U78">
        <f>SUM(H78)</f>
        <v>0</v>
      </c>
      <c r="V78">
        <f t="shared" si="38"/>
        <v>0</v>
      </c>
      <c r="X78">
        <f t="shared" si="39"/>
        <v>0</v>
      </c>
      <c r="AA78">
        <f>SUM(H78)</f>
        <v>0</v>
      </c>
      <c r="AB78">
        <f t="shared" si="37"/>
        <v>0</v>
      </c>
      <c r="AC78">
        <f t="shared" si="40"/>
        <v>0</v>
      </c>
      <c r="AF78" s="55"/>
      <c r="AG78" s="55"/>
      <c r="AH78" s="55"/>
      <c r="AI78" s="55"/>
      <c r="AJ78" s="55"/>
      <c r="AK78" s="55"/>
      <c r="AL78" s="55"/>
      <c r="AM78" s="55"/>
      <c r="AN78" s="55"/>
      <c r="AO78" s="55"/>
      <c r="AP78" s="55"/>
      <c r="AQ78" s="55"/>
      <c r="AR78" s="55"/>
      <c r="AS78" s="55"/>
      <c r="AT78" s="55"/>
      <c r="AU78" s="55"/>
      <c r="AV78" s="55"/>
      <c r="AW78" s="55"/>
      <c r="AX78" s="55"/>
      <c r="AY78" s="55"/>
      <c r="AZ78" s="55"/>
      <c r="BA78" s="55"/>
      <c r="BB78" s="55"/>
      <c r="BC78" s="55"/>
      <c r="BD78" s="51"/>
    </row>
    <row r="79" spans="1:56" ht="15.75">
      <c r="A79" s="12">
        <v>7</v>
      </c>
      <c r="B79" s="19" t="s">
        <v>132</v>
      </c>
      <c r="C79" s="72"/>
      <c r="D79" s="72"/>
      <c r="E79" s="72"/>
      <c r="F79" s="72"/>
      <c r="G79" s="72"/>
      <c r="H79" s="51">
        <f t="shared" si="32"/>
        <v>0</v>
      </c>
      <c r="K79">
        <f t="shared" si="33"/>
        <v>0</v>
      </c>
      <c r="M79">
        <f>SUM(H79)</f>
        <v>0</v>
      </c>
      <c r="N79">
        <f>SUM(H79)</f>
        <v>0</v>
      </c>
      <c r="O79">
        <f>SUM(H79)</f>
        <v>0</v>
      </c>
      <c r="P79">
        <f t="shared" si="34"/>
        <v>0</v>
      </c>
      <c r="Q79">
        <f>SUM(H79)</f>
        <v>0</v>
      </c>
      <c r="S79">
        <f t="shared" si="35"/>
        <v>0</v>
      </c>
      <c r="T79">
        <f t="shared" si="36"/>
        <v>0</v>
      </c>
      <c r="U79">
        <f>SUM(H79)</f>
        <v>0</v>
      </c>
      <c r="V79">
        <f t="shared" si="38"/>
        <v>0</v>
      </c>
      <c r="W79">
        <f t="shared" ref="W79:W92" si="41">SUM(H79)</f>
        <v>0</v>
      </c>
      <c r="X79">
        <f t="shared" si="39"/>
        <v>0</v>
      </c>
      <c r="AA79">
        <f>SUM(H79)</f>
        <v>0</v>
      </c>
      <c r="AB79">
        <f t="shared" si="37"/>
        <v>0</v>
      </c>
      <c r="AC79">
        <f t="shared" si="40"/>
        <v>0</v>
      </c>
      <c r="AD79">
        <f>SUM(H79)</f>
        <v>0</v>
      </c>
      <c r="AF79" s="55"/>
      <c r="AG79" s="55"/>
      <c r="AH79" s="55"/>
      <c r="AI79" s="55"/>
      <c r="AJ79" s="55"/>
      <c r="AK79" s="55"/>
      <c r="AL79" s="55"/>
      <c r="AM79" s="55"/>
      <c r="AN79" s="55"/>
      <c r="AO79" s="55"/>
      <c r="AP79" s="55"/>
      <c r="AQ79" s="55"/>
      <c r="AR79" s="55"/>
      <c r="AS79" s="55"/>
      <c r="AT79" s="55"/>
      <c r="AU79" s="55"/>
      <c r="AV79" s="55"/>
      <c r="AW79" s="55"/>
      <c r="AX79" s="55"/>
      <c r="AY79" s="55"/>
      <c r="AZ79" s="55"/>
      <c r="BA79" s="55"/>
      <c r="BB79" s="55"/>
      <c r="BC79" s="55"/>
    </row>
    <row r="80" spans="1:56" ht="15.75">
      <c r="A80" s="12">
        <v>8</v>
      </c>
      <c r="B80" s="19" t="s">
        <v>181</v>
      </c>
      <c r="C80" s="72"/>
      <c r="D80" s="72"/>
      <c r="E80" s="72"/>
      <c r="F80" s="72"/>
      <c r="G80" s="72"/>
      <c r="H80" s="51">
        <f t="shared" si="32"/>
        <v>0</v>
      </c>
      <c r="J80">
        <f>SUM(H80)</f>
        <v>0</v>
      </c>
      <c r="K80">
        <f t="shared" si="33"/>
        <v>0</v>
      </c>
      <c r="L80">
        <f>SUM(H80)</f>
        <v>0</v>
      </c>
      <c r="M80">
        <f>SUM(H80)</f>
        <v>0</v>
      </c>
      <c r="N80">
        <f>SUM(H80)</f>
        <v>0</v>
      </c>
      <c r="P80">
        <f t="shared" si="34"/>
        <v>0</v>
      </c>
      <c r="S80">
        <f t="shared" si="35"/>
        <v>0</v>
      </c>
      <c r="T80">
        <f t="shared" si="36"/>
        <v>0</v>
      </c>
      <c r="U80">
        <f>SUM(H80)</f>
        <v>0</v>
      </c>
      <c r="V80">
        <f t="shared" si="38"/>
        <v>0</v>
      </c>
      <c r="W80">
        <f t="shared" si="41"/>
        <v>0</v>
      </c>
      <c r="X80">
        <f t="shared" si="39"/>
        <v>0</v>
      </c>
      <c r="AA80">
        <f>SUM(H80)</f>
        <v>0</v>
      </c>
      <c r="AB80">
        <f t="shared" si="37"/>
        <v>0</v>
      </c>
      <c r="AC80">
        <f t="shared" si="40"/>
        <v>0</v>
      </c>
      <c r="AF80" s="55"/>
      <c r="AG80" s="55"/>
      <c r="AH80" s="55"/>
      <c r="AI80" s="55"/>
      <c r="AJ80" s="55"/>
      <c r="AK80" s="55"/>
      <c r="AL80" s="55"/>
      <c r="AM80" s="55"/>
      <c r="AN80" s="55"/>
      <c r="AO80" s="55"/>
      <c r="AP80" s="55"/>
      <c r="AQ80" s="55"/>
      <c r="AR80" s="55"/>
      <c r="AS80" s="55"/>
      <c r="AT80" s="55"/>
      <c r="AU80" s="55"/>
      <c r="AV80" s="55"/>
      <c r="AW80" s="55"/>
      <c r="AX80" s="55"/>
      <c r="AY80" s="55"/>
      <c r="AZ80" s="55"/>
      <c r="BA80" s="55"/>
      <c r="BB80" s="55"/>
      <c r="BC80" s="55"/>
    </row>
    <row r="81" spans="1:55" ht="15.75">
      <c r="A81" s="12">
        <v>9</v>
      </c>
      <c r="B81" s="19" t="s">
        <v>133</v>
      </c>
      <c r="C81" s="72"/>
      <c r="D81" s="72"/>
      <c r="E81" s="72"/>
      <c r="F81" s="72"/>
      <c r="G81" s="72"/>
      <c r="H81" s="51">
        <f t="shared" si="32"/>
        <v>0</v>
      </c>
      <c r="K81">
        <f t="shared" si="33"/>
        <v>0</v>
      </c>
      <c r="L81">
        <f>SUM(H81)</f>
        <v>0</v>
      </c>
      <c r="P81">
        <f t="shared" si="34"/>
        <v>0</v>
      </c>
      <c r="T81">
        <f t="shared" si="36"/>
        <v>0</v>
      </c>
      <c r="V81">
        <f t="shared" si="38"/>
        <v>0</v>
      </c>
      <c r="W81">
        <f t="shared" si="41"/>
        <v>0</v>
      </c>
      <c r="X81">
        <f t="shared" si="39"/>
        <v>0</v>
      </c>
      <c r="AB81">
        <f t="shared" si="37"/>
        <v>0</v>
      </c>
      <c r="AC81">
        <f t="shared" si="40"/>
        <v>0</v>
      </c>
      <c r="AF81" s="55"/>
      <c r="AG81" s="55"/>
      <c r="AH81" s="55"/>
      <c r="AI81" s="55"/>
      <c r="AJ81" s="55"/>
      <c r="AK81" s="55"/>
      <c r="AL81" s="55"/>
      <c r="AM81" s="55"/>
      <c r="AN81" s="55"/>
      <c r="AO81" s="55"/>
      <c r="AP81" s="55"/>
      <c r="AQ81" s="55"/>
      <c r="AR81" s="55"/>
      <c r="AS81" s="55"/>
      <c r="AT81" s="55"/>
      <c r="AU81" s="55"/>
      <c r="AV81" s="55"/>
      <c r="AW81" s="55"/>
      <c r="AX81" s="55"/>
      <c r="AY81" s="55"/>
      <c r="AZ81" s="55"/>
      <c r="BA81" s="55"/>
      <c r="BB81" s="55"/>
      <c r="BC81" s="55"/>
    </row>
    <row r="82" spans="1:55" ht="15.75">
      <c r="A82" s="12">
        <v>10</v>
      </c>
      <c r="B82" s="19" t="s">
        <v>134</v>
      </c>
      <c r="C82" s="72"/>
      <c r="D82" s="72"/>
      <c r="E82" s="72"/>
      <c r="F82" s="72"/>
      <c r="G82" s="72"/>
      <c r="H82" s="51">
        <f t="shared" si="32"/>
        <v>0</v>
      </c>
      <c r="K82">
        <f t="shared" si="33"/>
        <v>0</v>
      </c>
      <c r="L82">
        <f>SUM(H82)</f>
        <v>0</v>
      </c>
      <c r="P82">
        <f t="shared" si="34"/>
        <v>0</v>
      </c>
      <c r="Q82">
        <f>SUM(H82)</f>
        <v>0</v>
      </c>
      <c r="T82">
        <f t="shared" si="36"/>
        <v>0</v>
      </c>
      <c r="W82">
        <f t="shared" si="41"/>
        <v>0</v>
      </c>
      <c r="AB82">
        <f t="shared" si="37"/>
        <v>0</v>
      </c>
      <c r="AC82">
        <f t="shared" si="40"/>
        <v>0</v>
      </c>
      <c r="AD82">
        <f t="shared" ref="AD82:AD88" si="42">SUM(H82)</f>
        <v>0</v>
      </c>
      <c r="AF82" s="55"/>
      <c r="AG82" s="55"/>
      <c r="AH82" s="55"/>
      <c r="AI82" s="55"/>
      <c r="AJ82" s="55"/>
      <c r="AK82" s="55"/>
      <c r="AL82" s="55"/>
      <c r="AM82" s="55"/>
      <c r="AN82" s="55"/>
      <c r="AO82" s="55"/>
      <c r="AP82" s="55"/>
      <c r="AQ82" s="55"/>
      <c r="AR82" s="55"/>
      <c r="AS82" s="55"/>
      <c r="AT82" s="55"/>
      <c r="AU82" s="55"/>
      <c r="AV82" s="55"/>
      <c r="AW82" s="55"/>
      <c r="AX82" s="55"/>
      <c r="AY82" s="55"/>
      <c r="AZ82" s="55"/>
      <c r="BA82" s="55"/>
      <c r="BB82" s="55"/>
      <c r="BC82" s="55"/>
    </row>
    <row r="83" spans="1:55" ht="15.75">
      <c r="A83" s="12">
        <v>11</v>
      </c>
      <c r="B83" s="19" t="s">
        <v>135</v>
      </c>
      <c r="C83" s="72"/>
      <c r="D83" s="72"/>
      <c r="E83" s="72"/>
      <c r="F83" s="72"/>
      <c r="G83" s="72"/>
      <c r="H83" s="51">
        <f t="shared" si="32"/>
        <v>0</v>
      </c>
      <c r="J83">
        <f>SUM(H83)</f>
        <v>0</v>
      </c>
      <c r="K83">
        <f t="shared" si="33"/>
        <v>0</v>
      </c>
      <c r="L83">
        <f>SUM(H83)</f>
        <v>0</v>
      </c>
      <c r="P83">
        <f t="shared" si="34"/>
        <v>0</v>
      </c>
      <c r="T83">
        <f t="shared" si="36"/>
        <v>0</v>
      </c>
      <c r="V83">
        <f>SUM(H83)</f>
        <v>0</v>
      </c>
      <c r="W83">
        <f t="shared" si="41"/>
        <v>0</v>
      </c>
      <c r="X83">
        <f t="shared" ref="X83:X92" si="43">SUM(H83)</f>
        <v>0</v>
      </c>
      <c r="AC83">
        <f t="shared" si="40"/>
        <v>0</v>
      </c>
      <c r="AD83">
        <f t="shared" si="42"/>
        <v>0</v>
      </c>
      <c r="AF83" s="55"/>
      <c r="AG83" s="55"/>
      <c r="AH83" s="55"/>
      <c r="AI83" s="55"/>
      <c r="AJ83" s="55"/>
      <c r="AK83" s="55"/>
      <c r="AL83" s="55"/>
      <c r="AM83" s="55"/>
      <c r="AN83" s="55"/>
      <c r="AO83" s="55"/>
      <c r="AP83" s="55"/>
      <c r="AQ83" s="55"/>
      <c r="AR83" s="55"/>
      <c r="AS83" s="55"/>
      <c r="AT83" s="55"/>
      <c r="AU83" s="55"/>
      <c r="AV83" s="55"/>
      <c r="AW83" s="55"/>
      <c r="AX83" s="55"/>
      <c r="AY83" s="55"/>
      <c r="AZ83" s="55"/>
      <c r="BA83" s="55"/>
      <c r="BB83" s="55"/>
      <c r="BC83" s="55"/>
    </row>
    <row r="84" spans="1:55" ht="15.75">
      <c r="A84" s="12">
        <v>12</v>
      </c>
      <c r="B84" s="19" t="s">
        <v>136</v>
      </c>
      <c r="C84" s="72"/>
      <c r="D84" s="72"/>
      <c r="E84" s="72"/>
      <c r="F84" s="72"/>
      <c r="G84" s="72"/>
      <c r="H84" s="51">
        <f t="shared" si="32"/>
        <v>0</v>
      </c>
      <c r="J84">
        <f>SUM(H84)</f>
        <v>0</v>
      </c>
      <c r="K84">
        <f t="shared" si="33"/>
        <v>0</v>
      </c>
      <c r="P84">
        <f t="shared" si="34"/>
        <v>0</v>
      </c>
      <c r="Q84">
        <f>SUM(H84)</f>
        <v>0</v>
      </c>
      <c r="R84">
        <f>SUM(H84)</f>
        <v>0</v>
      </c>
      <c r="T84">
        <f t="shared" si="36"/>
        <v>0</v>
      </c>
      <c r="U84">
        <f>SUM(H84)</f>
        <v>0</v>
      </c>
      <c r="V84">
        <f>SUM(H84)</f>
        <v>0</v>
      </c>
      <c r="W84">
        <f t="shared" si="41"/>
        <v>0</v>
      </c>
      <c r="X84">
        <f t="shared" si="43"/>
        <v>0</v>
      </c>
      <c r="AB84">
        <f>SUM(H84)</f>
        <v>0</v>
      </c>
      <c r="AC84">
        <f t="shared" si="40"/>
        <v>0</v>
      </c>
      <c r="AD84">
        <f t="shared" si="42"/>
        <v>0</v>
      </c>
      <c r="AF84" s="55"/>
      <c r="AG84" s="55"/>
      <c r="AH84" s="55"/>
      <c r="AI84" s="55"/>
      <c r="AJ84" s="55"/>
      <c r="AK84" s="55"/>
      <c r="AL84" s="55"/>
      <c r="AM84" s="55"/>
      <c r="AN84" s="55"/>
      <c r="AO84" s="55"/>
      <c r="AP84" s="55"/>
      <c r="AQ84" s="55"/>
      <c r="AR84" s="55"/>
      <c r="AS84" s="55"/>
      <c r="AT84" s="55"/>
      <c r="AU84" s="55"/>
      <c r="AV84" s="55"/>
      <c r="AW84" s="55"/>
      <c r="AX84" s="55"/>
      <c r="AY84" s="55"/>
      <c r="AZ84" s="55"/>
      <c r="BA84" s="55"/>
      <c r="BB84" s="55"/>
      <c r="BC84" s="55"/>
    </row>
    <row r="85" spans="1:55" ht="15.75">
      <c r="A85" s="23">
        <v>13</v>
      </c>
      <c r="B85" s="24" t="s">
        <v>137</v>
      </c>
      <c r="C85" s="74"/>
      <c r="D85" s="74"/>
      <c r="E85" s="74"/>
      <c r="F85" s="74"/>
      <c r="G85" s="74"/>
      <c r="H85" s="51">
        <f t="shared" si="32"/>
        <v>0</v>
      </c>
      <c r="J85">
        <f>SUM(H85)</f>
        <v>0</v>
      </c>
      <c r="K85">
        <f t="shared" si="33"/>
        <v>0</v>
      </c>
      <c r="L85">
        <f>SUM(H85)</f>
        <v>0</v>
      </c>
      <c r="P85">
        <f t="shared" si="34"/>
        <v>0</v>
      </c>
      <c r="R85">
        <f>SUM(H85)</f>
        <v>0</v>
      </c>
      <c r="T85">
        <f t="shared" si="36"/>
        <v>0</v>
      </c>
      <c r="U85">
        <f>SUM(H85)</f>
        <v>0</v>
      </c>
      <c r="V85">
        <f>SUM(H85)</f>
        <v>0</v>
      </c>
      <c r="W85">
        <f t="shared" si="41"/>
        <v>0</v>
      </c>
      <c r="X85">
        <f t="shared" si="43"/>
        <v>0</v>
      </c>
      <c r="AC85">
        <f t="shared" si="40"/>
        <v>0</v>
      </c>
      <c r="AD85">
        <f t="shared" si="42"/>
        <v>0</v>
      </c>
      <c r="AF85" s="55"/>
      <c r="AG85" s="55"/>
      <c r="AH85" s="55"/>
      <c r="AI85" s="55"/>
      <c r="AJ85" s="55"/>
      <c r="AK85" s="55"/>
      <c r="AL85" s="55"/>
      <c r="AM85" s="55"/>
      <c r="AN85" s="55"/>
      <c r="AO85" s="55"/>
      <c r="AP85" s="55"/>
      <c r="AQ85" s="55"/>
      <c r="AR85" s="55"/>
      <c r="AS85" s="55"/>
      <c r="AT85" s="55"/>
      <c r="AU85" s="55"/>
      <c r="AV85" s="55"/>
      <c r="AW85" s="55"/>
      <c r="AX85" s="55"/>
      <c r="AY85" s="55"/>
      <c r="AZ85" s="55"/>
      <c r="BA85" s="55"/>
      <c r="BB85" s="55"/>
      <c r="BC85" s="55"/>
    </row>
    <row r="86" spans="1:55" ht="15.75">
      <c r="A86" s="12">
        <v>14</v>
      </c>
      <c r="B86" s="19" t="s">
        <v>138</v>
      </c>
      <c r="C86" s="72"/>
      <c r="D86" s="72"/>
      <c r="E86" s="72"/>
      <c r="F86" s="72"/>
      <c r="G86" s="72"/>
      <c r="H86" s="51">
        <f t="shared" si="32"/>
        <v>0</v>
      </c>
      <c r="J86">
        <f>SUM(H86)</f>
        <v>0</v>
      </c>
      <c r="L86">
        <f>SUM(H86)</f>
        <v>0</v>
      </c>
      <c r="M86">
        <f>SUM(H86)</f>
        <v>0</v>
      </c>
      <c r="N86">
        <f>SUM(H86)</f>
        <v>0</v>
      </c>
      <c r="P86">
        <f t="shared" si="34"/>
        <v>0</v>
      </c>
      <c r="T86">
        <f t="shared" si="36"/>
        <v>0</v>
      </c>
      <c r="U86">
        <f>SUM(H86)</f>
        <v>0</v>
      </c>
      <c r="V86">
        <f>SUM(H86)</f>
        <v>0</v>
      </c>
      <c r="W86">
        <f t="shared" si="41"/>
        <v>0</v>
      </c>
      <c r="X86">
        <f t="shared" si="43"/>
        <v>0</v>
      </c>
      <c r="AB86">
        <f t="shared" ref="AB86:AB92" si="44">SUM(H86)</f>
        <v>0</v>
      </c>
      <c r="AC86">
        <f t="shared" si="40"/>
        <v>0</v>
      </c>
      <c r="AD86">
        <f t="shared" si="42"/>
        <v>0</v>
      </c>
      <c r="AF86" s="55"/>
      <c r="AG86" s="55"/>
      <c r="AH86" s="55"/>
      <c r="AI86" s="55"/>
      <c r="AJ86" s="55"/>
      <c r="AK86" s="55"/>
      <c r="AL86" s="55"/>
      <c r="AM86" s="55"/>
      <c r="AN86" s="55"/>
      <c r="AO86" s="55"/>
      <c r="AP86" s="55"/>
      <c r="AQ86" s="55"/>
      <c r="AR86" s="55"/>
      <c r="AS86" s="55"/>
      <c r="AT86" s="55"/>
      <c r="AU86" s="55"/>
      <c r="AV86" s="55"/>
      <c r="AW86" s="55"/>
      <c r="AX86" s="55"/>
      <c r="AY86" s="55"/>
      <c r="AZ86" s="55"/>
      <c r="BA86" s="55"/>
      <c r="BB86" s="55"/>
      <c r="BC86" s="55"/>
    </row>
    <row r="87" spans="1:55" ht="15.75">
      <c r="A87" s="12">
        <v>15</v>
      </c>
      <c r="B87" s="19" t="s">
        <v>139</v>
      </c>
      <c r="C87" s="72"/>
      <c r="D87" s="72"/>
      <c r="E87" s="72"/>
      <c r="F87" s="72"/>
      <c r="G87" s="72"/>
      <c r="H87" s="51">
        <f t="shared" si="32"/>
        <v>0</v>
      </c>
      <c r="J87">
        <f>SUM(H87)</f>
        <v>0</v>
      </c>
      <c r="L87">
        <f>SUM(H87)</f>
        <v>0</v>
      </c>
      <c r="M87">
        <f>SUM(H87)</f>
        <v>0</v>
      </c>
      <c r="N87">
        <f>SUM(H87)</f>
        <v>0</v>
      </c>
      <c r="P87">
        <f t="shared" si="34"/>
        <v>0</v>
      </c>
      <c r="T87">
        <f t="shared" si="36"/>
        <v>0</v>
      </c>
      <c r="V87">
        <f>SUM(H87)</f>
        <v>0</v>
      </c>
      <c r="W87">
        <f t="shared" si="41"/>
        <v>0</v>
      </c>
      <c r="X87">
        <f t="shared" si="43"/>
        <v>0</v>
      </c>
      <c r="AB87">
        <f t="shared" si="44"/>
        <v>0</v>
      </c>
      <c r="AC87">
        <f t="shared" si="40"/>
        <v>0</v>
      </c>
      <c r="AD87">
        <f t="shared" si="42"/>
        <v>0</v>
      </c>
      <c r="AF87" s="55"/>
      <c r="AG87" s="55"/>
      <c r="AH87" s="55"/>
      <c r="AI87" s="55"/>
      <c r="AJ87" s="55"/>
      <c r="AK87" s="55"/>
      <c r="AL87" s="55"/>
      <c r="AM87" s="55"/>
      <c r="AN87" s="55"/>
      <c r="AO87" s="55"/>
      <c r="AP87" s="55"/>
      <c r="AQ87" s="55"/>
      <c r="AR87" s="55"/>
      <c r="AS87" s="55"/>
      <c r="AT87" s="55"/>
      <c r="AU87" s="55"/>
      <c r="AV87" s="55"/>
      <c r="AW87" s="55"/>
      <c r="AX87" s="55"/>
      <c r="AY87" s="55"/>
      <c r="AZ87" s="55"/>
      <c r="BA87" s="55"/>
      <c r="BB87" s="55"/>
      <c r="BC87" s="55"/>
    </row>
    <row r="88" spans="1:55" ht="15.75">
      <c r="A88" s="12">
        <v>16</v>
      </c>
      <c r="B88" s="19" t="s">
        <v>140</v>
      </c>
      <c r="C88" s="72"/>
      <c r="D88" s="72"/>
      <c r="E88" s="72"/>
      <c r="F88" s="72"/>
      <c r="G88" s="72"/>
      <c r="H88" s="51">
        <f t="shared" si="32"/>
        <v>0</v>
      </c>
      <c r="K88">
        <f>SUM(H88)</f>
        <v>0</v>
      </c>
      <c r="L88">
        <f>SUM(H88)</f>
        <v>0</v>
      </c>
      <c r="M88">
        <f>SUM(H88)</f>
        <v>0</v>
      </c>
      <c r="O88">
        <f>SUM(H88)</f>
        <v>0</v>
      </c>
      <c r="P88">
        <f t="shared" si="34"/>
        <v>0</v>
      </c>
      <c r="R88">
        <f>SUM(H88)</f>
        <v>0</v>
      </c>
      <c r="S88">
        <f>SUM(H88)</f>
        <v>0</v>
      </c>
      <c r="T88">
        <f t="shared" si="36"/>
        <v>0</v>
      </c>
      <c r="U88">
        <f>SUM(H88)</f>
        <v>0</v>
      </c>
      <c r="W88">
        <f t="shared" si="41"/>
        <v>0</v>
      </c>
      <c r="X88">
        <f t="shared" si="43"/>
        <v>0</v>
      </c>
      <c r="Y88">
        <f>SUM(H88)</f>
        <v>0</v>
      </c>
      <c r="Z88">
        <f>SUM(H88)</f>
        <v>0</v>
      </c>
      <c r="AB88">
        <f t="shared" si="44"/>
        <v>0</v>
      </c>
      <c r="AC88">
        <f t="shared" si="40"/>
        <v>0</v>
      </c>
      <c r="AD88">
        <f t="shared" si="42"/>
        <v>0</v>
      </c>
      <c r="AF88" s="55"/>
      <c r="AG88" s="55"/>
      <c r="AH88" s="55"/>
      <c r="AI88" s="55"/>
      <c r="AJ88" s="55"/>
      <c r="AK88" s="55"/>
      <c r="AL88" s="55"/>
      <c r="AM88" s="55"/>
      <c r="AN88" s="55"/>
      <c r="AO88" s="55"/>
      <c r="AP88" s="55"/>
      <c r="AQ88" s="55"/>
      <c r="AR88" s="55"/>
      <c r="AS88" s="55"/>
      <c r="AT88" s="55"/>
      <c r="AU88" s="55"/>
      <c r="AV88" s="55"/>
      <c r="AW88" s="55"/>
      <c r="AX88" s="55"/>
      <c r="AY88" s="55"/>
      <c r="AZ88" s="55"/>
      <c r="BA88" s="55"/>
      <c r="BB88" s="55"/>
      <c r="BC88" s="55"/>
    </row>
    <row r="89" spans="1:55" ht="15.75">
      <c r="A89" s="12">
        <v>17</v>
      </c>
      <c r="B89" s="19" t="s">
        <v>141</v>
      </c>
      <c r="C89" s="72"/>
      <c r="D89" s="72"/>
      <c r="E89" s="72"/>
      <c r="F89" s="72"/>
      <c r="G89" s="72"/>
      <c r="H89" s="51">
        <f t="shared" si="32"/>
        <v>0</v>
      </c>
      <c r="J89">
        <f>SUM(H89)</f>
        <v>0</v>
      </c>
      <c r="K89">
        <f>SUM(H89)</f>
        <v>0</v>
      </c>
      <c r="O89">
        <f>SUM(H89)</f>
        <v>0</v>
      </c>
      <c r="P89">
        <f t="shared" si="34"/>
        <v>0</v>
      </c>
      <c r="R89">
        <f>SUM(H89)</f>
        <v>0</v>
      </c>
      <c r="T89">
        <f t="shared" si="36"/>
        <v>0</v>
      </c>
      <c r="U89">
        <f>SUM(H89)</f>
        <v>0</v>
      </c>
      <c r="V89">
        <f>SUM(H89)</f>
        <v>0</v>
      </c>
      <c r="W89">
        <f t="shared" si="41"/>
        <v>0</v>
      </c>
      <c r="X89">
        <f t="shared" si="43"/>
        <v>0</v>
      </c>
      <c r="AA89">
        <f>SUM(H89)</f>
        <v>0</v>
      </c>
      <c r="AB89">
        <f t="shared" si="44"/>
        <v>0</v>
      </c>
      <c r="AC89">
        <f t="shared" si="40"/>
        <v>0</v>
      </c>
      <c r="AF89" s="55"/>
      <c r="AG89" s="55"/>
      <c r="AH89" s="55"/>
      <c r="AI89" s="55"/>
      <c r="AJ89" s="55"/>
      <c r="AK89" s="55"/>
      <c r="AL89" s="55"/>
      <c r="AM89" s="55"/>
      <c r="AN89" s="55"/>
      <c r="AO89" s="55"/>
      <c r="AP89" s="55"/>
      <c r="AQ89" s="55"/>
      <c r="AR89" s="55"/>
      <c r="AS89" s="55"/>
      <c r="AT89" s="55"/>
      <c r="AU89" s="55"/>
      <c r="AV89" s="55"/>
      <c r="AW89" s="55"/>
      <c r="AX89" s="55"/>
      <c r="AY89" s="55"/>
      <c r="AZ89" s="55"/>
      <c r="BA89" s="55"/>
      <c r="BB89" s="55"/>
      <c r="BC89" s="55"/>
    </row>
    <row r="90" spans="1:55" ht="15.75">
      <c r="A90" s="12">
        <v>18</v>
      </c>
      <c r="B90" s="19" t="s">
        <v>142</v>
      </c>
      <c r="C90" s="72"/>
      <c r="D90" s="72"/>
      <c r="E90" s="72"/>
      <c r="F90" s="72"/>
      <c r="G90" s="72"/>
      <c r="H90" s="51">
        <f t="shared" si="32"/>
        <v>0</v>
      </c>
      <c r="K90">
        <f>SUM(H90)</f>
        <v>0</v>
      </c>
      <c r="L90">
        <f>SUM(H90)</f>
        <v>0</v>
      </c>
      <c r="O90">
        <f>SUM(H90)</f>
        <v>0</v>
      </c>
      <c r="P90">
        <f t="shared" si="34"/>
        <v>0</v>
      </c>
      <c r="Q90">
        <f>SUM(H90)</f>
        <v>0</v>
      </c>
      <c r="R90">
        <f>SUM(H90)</f>
        <v>0</v>
      </c>
      <c r="T90">
        <f t="shared" si="36"/>
        <v>0</v>
      </c>
      <c r="U90">
        <f>SUM(H90)</f>
        <v>0</v>
      </c>
      <c r="W90">
        <f t="shared" si="41"/>
        <v>0</v>
      </c>
      <c r="X90">
        <f t="shared" si="43"/>
        <v>0</v>
      </c>
      <c r="AB90">
        <f t="shared" si="44"/>
        <v>0</v>
      </c>
      <c r="AC90">
        <f t="shared" si="40"/>
        <v>0</v>
      </c>
      <c r="AD90">
        <f>SUM(H90)</f>
        <v>0</v>
      </c>
      <c r="AF90" s="55"/>
      <c r="AG90" s="55"/>
      <c r="AH90" s="55"/>
      <c r="AI90" s="55"/>
      <c r="AJ90" s="55"/>
      <c r="AK90" s="55"/>
      <c r="AL90" s="55"/>
      <c r="AM90" s="55"/>
      <c r="AN90" s="55"/>
      <c r="AO90" s="55"/>
      <c r="AP90" s="55"/>
      <c r="AQ90" s="55"/>
      <c r="AR90" s="55"/>
      <c r="AS90" s="55"/>
      <c r="AT90" s="55"/>
      <c r="AU90" s="55"/>
      <c r="AV90" s="55"/>
      <c r="AW90" s="55"/>
      <c r="AX90" s="55"/>
      <c r="AY90" s="55"/>
      <c r="AZ90" s="55"/>
      <c r="BA90" s="55"/>
      <c r="BB90" s="55"/>
      <c r="BC90" s="55"/>
    </row>
    <row r="91" spans="1:55" ht="15.75">
      <c r="A91" s="12">
        <v>19</v>
      </c>
      <c r="B91" s="19" t="s">
        <v>143</v>
      </c>
      <c r="C91" s="72"/>
      <c r="D91" s="72"/>
      <c r="E91" s="72"/>
      <c r="F91" s="72"/>
      <c r="G91" s="72"/>
      <c r="H91" s="51">
        <f t="shared" si="32"/>
        <v>0</v>
      </c>
      <c r="K91">
        <f>SUM(H91)</f>
        <v>0</v>
      </c>
      <c r="L91">
        <f>SUM(H91)</f>
        <v>0</v>
      </c>
      <c r="O91">
        <f>SUM(H91)</f>
        <v>0</v>
      </c>
      <c r="P91">
        <f t="shared" si="34"/>
        <v>0</v>
      </c>
      <c r="Q91">
        <f>SUM(H91)</f>
        <v>0</v>
      </c>
      <c r="R91">
        <f>SUM(H91)</f>
        <v>0</v>
      </c>
      <c r="S91">
        <f>SUM(H91)</f>
        <v>0</v>
      </c>
      <c r="T91">
        <f t="shared" si="36"/>
        <v>0</v>
      </c>
      <c r="U91">
        <f>SUM(H91)</f>
        <v>0</v>
      </c>
      <c r="V91">
        <f>SUM(H91)</f>
        <v>0</v>
      </c>
      <c r="W91">
        <f t="shared" si="41"/>
        <v>0</v>
      </c>
      <c r="X91">
        <f t="shared" si="43"/>
        <v>0</v>
      </c>
      <c r="AB91">
        <f t="shared" si="44"/>
        <v>0</v>
      </c>
      <c r="AC91">
        <f t="shared" si="40"/>
        <v>0</v>
      </c>
      <c r="AD91">
        <f>SUM(H91)</f>
        <v>0</v>
      </c>
      <c r="AF91" s="55"/>
      <c r="AG91" s="55"/>
      <c r="AH91" s="55"/>
      <c r="AI91" s="55"/>
      <c r="AJ91" s="55"/>
      <c r="AK91" s="55"/>
      <c r="AL91" s="55"/>
      <c r="AM91" s="55"/>
      <c r="AN91" s="55"/>
      <c r="AO91" s="55"/>
      <c r="AP91" s="55"/>
      <c r="AQ91" s="55"/>
      <c r="AR91" s="55"/>
      <c r="AS91" s="55"/>
      <c r="AT91" s="55"/>
      <c r="AU91" s="55"/>
      <c r="AV91" s="55"/>
      <c r="AW91" s="55"/>
      <c r="AX91" s="55"/>
      <c r="AY91" s="55"/>
      <c r="AZ91" s="55"/>
      <c r="BA91" s="55"/>
      <c r="BB91" s="55"/>
      <c r="BC91" s="55"/>
    </row>
    <row r="92" spans="1:55" ht="15.75">
      <c r="A92" s="12">
        <v>20</v>
      </c>
      <c r="B92" s="19" t="s">
        <v>172</v>
      </c>
      <c r="C92" s="72"/>
      <c r="D92" s="72"/>
      <c r="E92" s="72"/>
      <c r="F92" s="72"/>
      <c r="G92" s="72"/>
      <c r="H92" s="51">
        <f t="shared" si="32"/>
        <v>0</v>
      </c>
      <c r="J92">
        <f>SUM(H92)</f>
        <v>0</v>
      </c>
      <c r="M92">
        <f>SUM(H92)</f>
        <v>0</v>
      </c>
      <c r="N92">
        <f>SUM(H92)</f>
        <v>0</v>
      </c>
      <c r="O92">
        <f>SUM(H92)</f>
        <v>0</v>
      </c>
      <c r="P92">
        <f t="shared" si="34"/>
        <v>0</v>
      </c>
      <c r="T92">
        <f t="shared" si="36"/>
        <v>0</v>
      </c>
      <c r="V92">
        <f>SUM(H92)</f>
        <v>0</v>
      </c>
      <c r="W92">
        <f t="shared" si="41"/>
        <v>0</v>
      </c>
      <c r="X92">
        <f t="shared" si="43"/>
        <v>0</v>
      </c>
      <c r="AB92">
        <f t="shared" si="44"/>
        <v>0</v>
      </c>
      <c r="AC92">
        <f t="shared" si="40"/>
        <v>0</v>
      </c>
      <c r="AD92">
        <f>SUM(H92)</f>
        <v>0</v>
      </c>
      <c r="AF92" s="55"/>
      <c r="AG92" s="55"/>
      <c r="AH92" s="55"/>
      <c r="AI92" s="55"/>
      <c r="AJ92" s="55"/>
      <c r="AK92" s="55"/>
      <c r="AL92" s="55"/>
      <c r="AM92" s="55"/>
      <c r="AN92" s="55"/>
      <c r="AO92" s="55"/>
      <c r="AP92" s="55"/>
      <c r="AQ92" s="55"/>
      <c r="AR92" s="55"/>
      <c r="AS92" s="55"/>
      <c r="AT92" s="55"/>
      <c r="AU92" s="55"/>
      <c r="AV92" s="55"/>
      <c r="AW92" s="55"/>
      <c r="AX92" s="55"/>
      <c r="AY92" s="55"/>
      <c r="AZ92" s="55"/>
      <c r="BA92" s="55"/>
      <c r="BB92" s="55"/>
      <c r="BC92" s="55"/>
    </row>
    <row r="93" spans="1:55" ht="15.75">
      <c r="A93" s="12" t="s">
        <v>92</v>
      </c>
      <c r="B93" s="19"/>
      <c r="C93" s="72"/>
      <c r="D93" s="72"/>
      <c r="E93" s="72"/>
      <c r="F93" s="72"/>
      <c r="G93" s="72"/>
      <c r="H93" s="51"/>
      <c r="J93">
        <f>SUM(J73:J92)</f>
        <v>0</v>
      </c>
      <c r="K93">
        <f t="shared" ref="K93:AD93" si="45">SUM(K73:K92)</f>
        <v>0</v>
      </c>
      <c r="L93">
        <f t="shared" si="45"/>
        <v>0</v>
      </c>
      <c r="M93">
        <f t="shared" si="45"/>
        <v>0</v>
      </c>
      <c r="N93">
        <f t="shared" si="45"/>
        <v>0</v>
      </c>
      <c r="O93">
        <f t="shared" si="45"/>
        <v>0</v>
      </c>
      <c r="P93">
        <f t="shared" si="45"/>
        <v>0</v>
      </c>
      <c r="Q93">
        <f t="shared" si="45"/>
        <v>0</v>
      </c>
      <c r="R93">
        <f t="shared" si="45"/>
        <v>0</v>
      </c>
      <c r="S93">
        <f t="shared" si="45"/>
        <v>0</v>
      </c>
      <c r="T93">
        <f t="shared" si="45"/>
        <v>0</v>
      </c>
      <c r="U93">
        <f t="shared" si="45"/>
        <v>0</v>
      </c>
      <c r="V93">
        <f t="shared" si="45"/>
        <v>0</v>
      </c>
      <c r="W93">
        <f t="shared" si="45"/>
        <v>0</v>
      </c>
      <c r="X93">
        <f t="shared" si="45"/>
        <v>0</v>
      </c>
      <c r="Y93">
        <f t="shared" si="45"/>
        <v>0</v>
      </c>
      <c r="Z93">
        <f t="shared" si="45"/>
        <v>0</v>
      </c>
      <c r="AA93">
        <f t="shared" si="45"/>
        <v>0</v>
      </c>
      <c r="AB93">
        <f t="shared" si="45"/>
        <v>0</v>
      </c>
      <c r="AC93">
        <f t="shared" si="45"/>
        <v>0</v>
      </c>
      <c r="AD93">
        <f t="shared" si="45"/>
        <v>0</v>
      </c>
      <c r="AF93" s="55"/>
      <c r="AG93" s="55"/>
      <c r="AH93" s="55"/>
      <c r="AI93" s="55"/>
      <c r="AJ93" s="55"/>
      <c r="AK93" s="55"/>
      <c r="AL93" s="55"/>
      <c r="AM93" s="55"/>
      <c r="AN93" s="55"/>
      <c r="AO93" s="55"/>
      <c r="AP93" s="55"/>
      <c r="AQ93" s="55"/>
      <c r="AR93" s="55"/>
      <c r="AS93" s="55"/>
      <c r="AT93" s="55"/>
      <c r="AU93" s="55"/>
      <c r="AV93" s="55"/>
      <c r="AW93" s="55"/>
      <c r="AX93" s="55"/>
      <c r="AY93" s="55"/>
      <c r="AZ93" s="55"/>
      <c r="BA93" s="55"/>
      <c r="BB93" s="55"/>
      <c r="BC93" s="55"/>
    </row>
    <row r="94" spans="1:55" ht="15.75">
      <c r="A94" s="12"/>
      <c r="B94" s="18" t="s">
        <v>0</v>
      </c>
      <c r="C94" s="70"/>
      <c r="D94" s="70"/>
      <c r="E94" s="70"/>
      <c r="F94" s="70"/>
      <c r="G94" s="70"/>
      <c r="H94" s="51"/>
      <c r="AF94" s="55"/>
      <c r="AG94" s="55"/>
      <c r="AH94" s="55"/>
      <c r="AI94" s="55"/>
      <c r="AJ94" s="55"/>
      <c r="AK94" s="55"/>
      <c r="AL94" s="55"/>
      <c r="AM94" s="55"/>
      <c r="AN94" s="55"/>
      <c r="AO94" s="55"/>
      <c r="AP94" s="55"/>
      <c r="AQ94" s="55"/>
      <c r="AR94" s="55"/>
      <c r="AS94" s="55"/>
      <c r="AT94" s="55"/>
      <c r="AU94" s="55"/>
      <c r="AV94" s="55"/>
      <c r="AW94" s="55"/>
      <c r="AX94" s="55"/>
      <c r="AY94" s="55"/>
      <c r="AZ94" s="55"/>
      <c r="BA94" s="55"/>
      <c r="BB94" s="55"/>
      <c r="BC94" s="55"/>
    </row>
    <row r="95" spans="1:55" ht="15.75">
      <c r="A95" s="12"/>
      <c r="B95" s="19" t="s">
        <v>70</v>
      </c>
      <c r="C95" s="72"/>
      <c r="D95" s="72"/>
      <c r="E95" s="72"/>
      <c r="F95" s="72"/>
      <c r="G95" s="72"/>
      <c r="H95" s="51">
        <f t="shared" si="32"/>
        <v>0</v>
      </c>
      <c r="AF95" s="55"/>
      <c r="AG95" s="55"/>
      <c r="AH95" s="55"/>
      <c r="AI95" s="55"/>
      <c r="AJ95" s="55"/>
      <c r="AK95" s="55"/>
      <c r="AL95" s="55"/>
      <c r="AM95" s="55"/>
      <c r="AN95" s="55"/>
      <c r="AO95" s="55"/>
      <c r="AP95" s="55"/>
      <c r="AQ95" s="55"/>
      <c r="AR95" s="55"/>
      <c r="AS95" s="55"/>
      <c r="AT95" s="55"/>
      <c r="AU95" s="55"/>
      <c r="AV95" s="55"/>
      <c r="AW95" s="55"/>
      <c r="AX95" s="55"/>
      <c r="AY95" s="55"/>
      <c r="AZ95" s="55"/>
      <c r="BA95" s="55"/>
      <c r="BB95" s="55"/>
      <c r="BC95" s="55"/>
    </row>
    <row r="96" spans="1:55" ht="15.75">
      <c r="A96" s="12">
        <v>81</v>
      </c>
      <c r="B96" s="19" t="s">
        <v>47</v>
      </c>
      <c r="C96" s="72"/>
      <c r="D96" s="72"/>
      <c r="E96" s="72"/>
      <c r="F96" s="72"/>
      <c r="G96" s="72"/>
      <c r="H96" s="51">
        <f t="shared" si="32"/>
        <v>0</v>
      </c>
      <c r="AF96" s="55"/>
      <c r="AG96" s="55"/>
      <c r="AH96" s="55"/>
      <c r="AI96" s="55"/>
      <c r="AJ96" s="55"/>
      <c r="AK96" s="55"/>
      <c r="AL96" s="55"/>
      <c r="AM96" s="55"/>
      <c r="AN96" s="55"/>
      <c r="AO96" s="55"/>
      <c r="AP96" s="55"/>
      <c r="AQ96" s="55"/>
      <c r="AR96" s="55"/>
      <c r="AS96" s="55"/>
      <c r="AT96" s="55"/>
      <c r="AU96" s="55"/>
      <c r="AV96" s="55"/>
      <c r="AW96" s="55"/>
      <c r="AX96" s="55"/>
      <c r="AY96" s="55"/>
      <c r="AZ96" s="55"/>
      <c r="BA96" s="55"/>
      <c r="BB96" s="55"/>
      <c r="BC96" s="55"/>
    </row>
    <row r="97" spans="1:58" ht="15.75">
      <c r="A97" s="11"/>
      <c r="B97" s="19" t="s">
        <v>1</v>
      </c>
      <c r="C97" s="72"/>
      <c r="D97" s="72"/>
      <c r="E97" s="72"/>
      <c r="F97" s="72"/>
      <c r="G97" s="72"/>
      <c r="H97" s="51">
        <f t="shared" si="32"/>
        <v>0</v>
      </c>
      <c r="AF97" s="55"/>
      <c r="AG97" s="55"/>
      <c r="AH97" s="55"/>
      <c r="AI97" s="55"/>
      <c r="AJ97" s="55"/>
      <c r="AK97" s="55"/>
      <c r="AL97" s="55"/>
      <c r="AM97" s="55"/>
      <c r="AN97" s="55"/>
      <c r="AO97" s="55"/>
      <c r="AP97" s="55"/>
      <c r="AQ97" s="55"/>
      <c r="AR97" s="55"/>
      <c r="AS97" s="55"/>
      <c r="AT97" s="55"/>
      <c r="AU97" s="55"/>
      <c r="AV97" s="55"/>
      <c r="AW97" s="55"/>
      <c r="AX97" s="55"/>
      <c r="AY97" s="55"/>
      <c r="AZ97" s="55"/>
      <c r="BA97" s="55"/>
      <c r="BB97" s="55"/>
      <c r="BC97" s="55"/>
    </row>
    <row r="98" spans="1:58" ht="15.75">
      <c r="A98" s="12">
        <v>82</v>
      </c>
      <c r="B98" s="19" t="s">
        <v>2</v>
      </c>
      <c r="C98" s="72"/>
      <c r="D98" s="72"/>
      <c r="E98" s="72"/>
      <c r="F98" s="72"/>
      <c r="G98" s="72"/>
      <c r="H98" s="51">
        <f t="shared" si="32"/>
        <v>0</v>
      </c>
      <c r="AF98" s="55"/>
      <c r="AG98" s="55"/>
      <c r="AH98" s="55"/>
      <c r="AI98" s="55"/>
      <c r="AJ98" s="55"/>
      <c r="AK98" s="55"/>
      <c r="AL98" s="55"/>
      <c r="AM98" s="55"/>
      <c r="AN98" s="55"/>
      <c r="AO98" s="55"/>
      <c r="AP98" s="55"/>
      <c r="AQ98" s="55"/>
      <c r="AR98" s="55"/>
      <c r="AS98" s="55"/>
      <c r="AT98" s="55"/>
      <c r="AU98" s="55"/>
      <c r="AV98" s="55"/>
      <c r="AW98" s="55"/>
      <c r="AX98" s="55"/>
      <c r="AY98" s="55"/>
      <c r="AZ98" s="55"/>
      <c r="BA98" s="55"/>
      <c r="BB98" s="55"/>
      <c r="BC98" s="55"/>
    </row>
    <row r="99" spans="1:58" ht="15.75">
      <c r="A99" s="12">
        <v>83</v>
      </c>
      <c r="B99" s="19" t="s">
        <v>3</v>
      </c>
      <c r="C99" s="72"/>
      <c r="D99" s="72"/>
      <c r="E99" s="72"/>
      <c r="F99" s="72"/>
      <c r="G99" s="72"/>
      <c r="H99" s="51">
        <f t="shared" si="32"/>
        <v>0</v>
      </c>
      <c r="AF99" s="55"/>
      <c r="AG99" s="55"/>
      <c r="AH99" s="55"/>
      <c r="AI99" s="55"/>
      <c r="AJ99" s="55"/>
      <c r="AK99" s="55"/>
      <c r="AL99" s="55"/>
      <c r="AM99" s="55"/>
      <c r="AN99" s="55"/>
      <c r="AO99" s="55"/>
      <c r="AP99" s="55"/>
      <c r="AQ99" s="55"/>
      <c r="AR99" s="55"/>
      <c r="AS99" s="55"/>
      <c r="AT99" s="55"/>
      <c r="AU99" s="55"/>
      <c r="AV99" s="55"/>
      <c r="AW99" s="55"/>
      <c r="AX99" s="55"/>
      <c r="AY99" s="55"/>
      <c r="AZ99" s="55"/>
      <c r="BA99" s="55"/>
      <c r="BB99" s="55"/>
      <c r="BC99" s="55"/>
    </row>
    <row r="100" spans="1:58" ht="15.75">
      <c r="A100" s="12">
        <v>84</v>
      </c>
      <c r="B100" s="18" t="s">
        <v>4</v>
      </c>
      <c r="C100" s="70"/>
      <c r="D100" s="70"/>
      <c r="E100" s="70"/>
      <c r="F100" s="70"/>
      <c r="G100" s="70"/>
      <c r="H100" s="51">
        <f t="shared" si="32"/>
        <v>0</v>
      </c>
      <c r="AF100" s="57"/>
      <c r="AG100" s="57"/>
      <c r="AH100" s="57"/>
      <c r="AI100" s="57"/>
      <c r="AJ100" s="57"/>
      <c r="AK100" s="57"/>
      <c r="AL100" s="57"/>
      <c r="AM100" s="57"/>
      <c r="AN100" s="57"/>
      <c r="AO100" s="57"/>
      <c r="AP100" s="57"/>
      <c r="AQ100" s="57"/>
      <c r="AR100" s="57"/>
      <c r="AS100" s="57"/>
      <c r="AT100" s="57"/>
      <c r="AU100" s="57"/>
      <c r="AV100" s="57"/>
      <c r="AW100" s="57"/>
      <c r="AX100" s="57"/>
      <c r="AY100" s="57"/>
      <c r="AZ100" s="57"/>
      <c r="BA100" s="57"/>
      <c r="BB100" s="57"/>
      <c r="BC100" s="57"/>
      <c r="BD100" s="53"/>
      <c r="BE100" s="53"/>
      <c r="BF100" s="53"/>
    </row>
    <row r="101" spans="1:58" ht="15.75">
      <c r="A101" s="12">
        <v>85</v>
      </c>
      <c r="B101" s="19" t="s">
        <v>5</v>
      </c>
      <c r="C101" s="72"/>
      <c r="D101" s="72"/>
      <c r="E101" s="72"/>
      <c r="F101" s="72"/>
      <c r="G101" s="72"/>
      <c r="H101" s="51">
        <f t="shared" si="32"/>
        <v>0</v>
      </c>
      <c r="AF101" s="57"/>
      <c r="AG101" s="57"/>
      <c r="AH101" s="57"/>
      <c r="AI101" s="57"/>
      <c r="AJ101" s="57"/>
      <c r="AK101" s="57"/>
      <c r="AL101" s="57"/>
      <c r="AM101" s="57"/>
      <c r="AN101" s="57"/>
      <c r="AO101" s="57"/>
      <c r="AP101" s="57"/>
      <c r="AQ101" s="57"/>
      <c r="AR101" s="57"/>
      <c r="AS101" s="57"/>
      <c r="AT101" s="57"/>
      <c r="AU101" s="57"/>
      <c r="AV101" s="57"/>
      <c r="AW101" s="57"/>
      <c r="AX101" s="57"/>
      <c r="AY101" s="57"/>
      <c r="AZ101" s="57"/>
      <c r="BA101" s="57"/>
      <c r="BB101" s="57"/>
      <c r="BC101" s="57"/>
      <c r="BD101" s="53"/>
      <c r="BE101" s="53"/>
      <c r="BF101" s="53"/>
    </row>
    <row r="102" spans="1:58" ht="15.75">
      <c r="A102" s="12">
        <v>86</v>
      </c>
      <c r="B102" s="19" t="s">
        <v>6</v>
      </c>
      <c r="C102" s="72"/>
      <c r="D102" s="72"/>
      <c r="E102" s="72"/>
      <c r="F102" s="72"/>
      <c r="G102" s="72"/>
      <c r="H102" s="51">
        <f t="shared" si="32"/>
        <v>0</v>
      </c>
      <c r="AF102" s="57"/>
      <c r="AG102" s="57"/>
      <c r="AH102" s="57"/>
      <c r="AI102" s="57"/>
      <c r="AJ102" s="57"/>
      <c r="AK102" s="57"/>
      <c r="AL102" s="57"/>
      <c r="AM102" s="57"/>
      <c r="AN102" s="57"/>
      <c r="AO102" s="57"/>
      <c r="AP102" s="57"/>
      <c r="AQ102" s="57"/>
      <c r="AR102" s="57"/>
      <c r="AS102" s="57"/>
      <c r="AT102" s="57"/>
      <c r="AU102" s="57"/>
      <c r="AV102" s="57"/>
      <c r="AW102" s="57"/>
      <c r="AX102" s="57"/>
      <c r="AY102" s="57"/>
      <c r="AZ102" s="57"/>
      <c r="BA102" s="57"/>
      <c r="BB102" s="57"/>
      <c r="BC102" s="57"/>
      <c r="BD102" s="54"/>
      <c r="BE102" s="54"/>
      <c r="BF102" s="54"/>
    </row>
    <row r="103" spans="1:58" ht="15.75">
      <c r="A103" s="11"/>
      <c r="B103" s="19" t="s">
        <v>7</v>
      </c>
      <c r="C103" s="72"/>
      <c r="D103" s="72"/>
      <c r="E103" s="72"/>
      <c r="F103" s="72"/>
      <c r="G103" s="72"/>
      <c r="H103" s="51">
        <f t="shared" si="32"/>
        <v>0</v>
      </c>
      <c r="AF103" s="53"/>
      <c r="AG103" s="53"/>
      <c r="AH103" s="54"/>
      <c r="AI103" s="54"/>
      <c r="AJ103" s="54"/>
      <c r="AK103" s="54"/>
      <c r="AL103" s="54"/>
      <c r="AM103" s="54"/>
      <c r="AN103" s="54"/>
      <c r="AO103" s="54"/>
      <c r="AP103" s="54"/>
      <c r="AQ103" s="54"/>
      <c r="AR103" s="54"/>
      <c r="AS103" s="54"/>
      <c r="AT103" s="54"/>
      <c r="AU103" s="54"/>
      <c r="AV103" s="54"/>
      <c r="AW103" s="54"/>
      <c r="AX103" s="54"/>
      <c r="AY103" s="54"/>
      <c r="AZ103" s="54"/>
      <c r="BA103" s="54"/>
      <c r="BB103" s="54"/>
      <c r="BC103" s="54"/>
      <c r="BD103" s="54"/>
      <c r="BE103" s="54"/>
      <c r="BF103" s="54"/>
    </row>
    <row r="104" spans="1:58" ht="15.75">
      <c r="A104" s="12">
        <v>87</v>
      </c>
      <c r="B104" s="18" t="s">
        <v>8</v>
      </c>
      <c r="C104" s="70"/>
      <c r="D104" s="70"/>
      <c r="E104" s="70"/>
      <c r="F104" s="70"/>
      <c r="G104" s="70"/>
      <c r="H104" s="51">
        <f t="shared" si="32"/>
        <v>0</v>
      </c>
      <c r="AF104" s="53"/>
      <c r="AG104" s="53"/>
      <c r="AH104" s="54"/>
      <c r="AI104" s="54"/>
      <c r="AJ104" s="54"/>
      <c r="AK104" s="54"/>
      <c r="AL104" s="54"/>
      <c r="AM104" s="54"/>
      <c r="AN104" s="54"/>
      <c r="AO104" s="54"/>
      <c r="AP104" s="54"/>
      <c r="AQ104" s="54"/>
      <c r="AR104" s="54"/>
      <c r="AS104" s="54"/>
      <c r="AT104" s="54"/>
      <c r="AU104" s="54"/>
      <c r="AV104" s="54"/>
      <c r="AW104" s="54"/>
      <c r="AX104" s="54"/>
      <c r="AY104" s="54"/>
      <c r="AZ104" s="54"/>
      <c r="BA104" s="54"/>
      <c r="BB104" s="54"/>
      <c r="BC104" s="54"/>
      <c r="BD104" s="54"/>
      <c r="BE104" s="54"/>
      <c r="BF104" s="54"/>
    </row>
    <row r="105" spans="1:58" ht="15.75">
      <c r="A105" s="12">
        <v>88</v>
      </c>
      <c r="B105" s="19" t="s">
        <v>48</v>
      </c>
      <c r="C105" s="72"/>
      <c r="D105" s="72"/>
      <c r="E105" s="72"/>
      <c r="F105" s="72"/>
      <c r="G105" s="72"/>
      <c r="H105" s="51">
        <f t="shared" si="32"/>
        <v>0</v>
      </c>
      <c r="AF105" s="53"/>
      <c r="AG105" s="53"/>
      <c r="AH105" s="54"/>
      <c r="AI105" s="54"/>
      <c r="AJ105" s="54"/>
      <c r="AK105" s="54"/>
      <c r="AL105" s="54"/>
      <c r="AM105" s="54"/>
      <c r="AN105" s="54"/>
      <c r="AO105" s="54"/>
      <c r="AP105" s="54"/>
      <c r="AQ105" s="54"/>
      <c r="AR105" s="54"/>
      <c r="AS105" s="54"/>
      <c r="AT105" s="54"/>
      <c r="AU105" s="54"/>
      <c r="AV105" s="54"/>
      <c r="AW105" s="54"/>
      <c r="AX105" s="54"/>
      <c r="AY105" s="54"/>
      <c r="AZ105" s="54"/>
      <c r="BA105" s="54"/>
      <c r="BB105" s="54"/>
      <c r="BC105" s="54"/>
      <c r="BD105" s="54"/>
      <c r="BE105" s="54"/>
      <c r="BF105" s="54"/>
    </row>
    <row r="106" spans="1:58" ht="15.75">
      <c r="A106" s="12">
        <v>89</v>
      </c>
      <c r="B106" s="19" t="s">
        <v>9</v>
      </c>
      <c r="C106" s="72"/>
      <c r="D106" s="72"/>
      <c r="E106" s="72"/>
      <c r="F106" s="72"/>
      <c r="G106" s="72"/>
      <c r="H106" s="51">
        <f t="shared" si="32"/>
        <v>0</v>
      </c>
      <c r="AF106" s="53"/>
      <c r="AG106" s="53"/>
      <c r="AH106" s="54"/>
      <c r="AI106" s="54"/>
      <c r="AJ106" s="54"/>
      <c r="AK106" s="54"/>
      <c r="AL106" s="54"/>
      <c r="AM106" s="54"/>
      <c r="AN106" s="54"/>
      <c r="AO106" s="54"/>
      <c r="AP106" s="54"/>
      <c r="AQ106" s="54"/>
      <c r="AR106" s="54"/>
      <c r="AS106" s="54"/>
      <c r="AT106" s="54"/>
      <c r="AU106" s="54"/>
      <c r="AV106" s="54"/>
      <c r="AW106" s="54"/>
      <c r="AX106" s="54"/>
      <c r="AY106" s="54"/>
      <c r="AZ106" s="54"/>
      <c r="BA106" s="54"/>
      <c r="BB106" s="54"/>
      <c r="BC106" s="54"/>
      <c r="BD106" s="54"/>
      <c r="BE106" s="54"/>
      <c r="BF106" s="54"/>
    </row>
    <row r="107" spans="1:58" ht="15.75">
      <c r="A107" s="11"/>
      <c r="B107" s="19" t="s">
        <v>10</v>
      </c>
      <c r="C107" s="72"/>
      <c r="D107" s="72"/>
      <c r="E107" s="72"/>
      <c r="F107" s="72"/>
      <c r="G107" s="72"/>
      <c r="H107" s="51">
        <f t="shared" si="32"/>
        <v>0</v>
      </c>
      <c r="AF107" s="53"/>
      <c r="AG107" s="53"/>
      <c r="AH107" s="54"/>
      <c r="AI107" s="54"/>
      <c r="AJ107" s="54"/>
      <c r="AK107" s="54"/>
      <c r="AL107" s="54"/>
      <c r="AM107" s="54"/>
      <c r="AN107" s="54"/>
      <c r="AO107" s="54"/>
      <c r="AP107" s="54"/>
      <c r="AQ107" s="54"/>
      <c r="AR107" s="54"/>
      <c r="AS107" s="54"/>
      <c r="AT107" s="54"/>
      <c r="AU107" s="54"/>
      <c r="AV107" s="54"/>
      <c r="AW107" s="54"/>
      <c r="AX107" s="54"/>
      <c r="AY107" s="54"/>
      <c r="AZ107" s="54"/>
      <c r="BA107" s="54"/>
      <c r="BB107" s="54"/>
      <c r="BC107" s="54"/>
      <c r="BD107" s="54"/>
      <c r="BE107" s="54"/>
      <c r="BF107" s="54"/>
    </row>
    <row r="108" spans="1:58" ht="15.75">
      <c r="A108" s="12">
        <v>90</v>
      </c>
      <c r="B108" s="18" t="s">
        <v>11</v>
      </c>
      <c r="C108" s="70"/>
      <c r="D108" s="70"/>
      <c r="E108" s="70"/>
      <c r="F108" s="70"/>
      <c r="G108" s="70"/>
      <c r="H108" s="51">
        <f t="shared" si="32"/>
        <v>0</v>
      </c>
      <c r="AF108" s="53"/>
      <c r="AG108" s="53"/>
      <c r="AH108" s="54"/>
      <c r="AI108" s="54"/>
      <c r="AJ108" s="54"/>
      <c r="AK108" s="54"/>
      <c r="AL108" s="54"/>
      <c r="AM108" s="54"/>
      <c r="AN108" s="54"/>
      <c r="AO108" s="54"/>
      <c r="AP108" s="54"/>
      <c r="AQ108" s="54"/>
      <c r="AR108" s="54"/>
      <c r="AS108" s="54"/>
      <c r="AT108" s="54"/>
      <c r="AU108" s="54"/>
      <c r="AV108" s="54"/>
      <c r="AW108" s="54"/>
      <c r="AX108" s="54"/>
      <c r="AY108" s="54"/>
      <c r="AZ108" s="54"/>
      <c r="BA108" s="54"/>
      <c r="BB108" s="54"/>
      <c r="BC108" s="54"/>
      <c r="BD108" s="54"/>
      <c r="BE108" s="54"/>
      <c r="BF108" s="54"/>
    </row>
    <row r="109" spans="1:58" ht="15.75">
      <c r="A109" s="12">
        <v>91</v>
      </c>
      <c r="B109" s="19" t="s">
        <v>12</v>
      </c>
      <c r="C109" s="72"/>
      <c r="D109" s="72"/>
      <c r="E109" s="72"/>
      <c r="F109" s="72"/>
      <c r="G109" s="72"/>
      <c r="H109" s="51">
        <f t="shared" si="32"/>
        <v>0</v>
      </c>
      <c r="AF109" s="53"/>
      <c r="AG109" s="53"/>
      <c r="AH109" s="54"/>
      <c r="AI109" s="54"/>
      <c r="AJ109" s="54"/>
      <c r="AK109" s="54"/>
      <c r="AL109" s="54"/>
      <c r="AM109" s="54"/>
      <c r="AN109" s="54"/>
      <c r="AO109" s="54"/>
      <c r="AP109" s="54"/>
      <c r="AQ109" s="54"/>
      <c r="AR109" s="54"/>
      <c r="AS109" s="54"/>
      <c r="AT109" s="54"/>
      <c r="AU109" s="54"/>
      <c r="AV109" s="54"/>
      <c r="AW109" s="54"/>
      <c r="AX109" s="54"/>
      <c r="AY109" s="54"/>
      <c r="AZ109" s="54"/>
      <c r="BA109" s="54"/>
      <c r="BB109" s="54"/>
      <c r="BC109" s="54"/>
      <c r="BD109" s="54"/>
      <c r="BE109" s="54"/>
      <c r="BF109" s="54"/>
    </row>
    <row r="110" spans="1:58" ht="15.75">
      <c r="A110" s="12">
        <v>92</v>
      </c>
      <c r="B110" s="19" t="s">
        <v>13</v>
      </c>
      <c r="C110" s="72"/>
      <c r="D110" s="72"/>
      <c r="E110" s="72"/>
      <c r="F110" s="72"/>
      <c r="G110" s="72"/>
      <c r="H110" s="51">
        <f t="shared" si="32"/>
        <v>0</v>
      </c>
      <c r="AF110" s="53"/>
      <c r="AG110" s="53"/>
      <c r="AH110" s="54"/>
      <c r="AI110" s="54"/>
      <c r="AJ110" s="54"/>
      <c r="AK110" s="54"/>
      <c r="AL110" s="54"/>
      <c r="AM110" s="54"/>
      <c r="AN110" s="54"/>
      <c r="AO110" s="54"/>
      <c r="AP110" s="54"/>
      <c r="AQ110" s="54"/>
      <c r="AR110" s="54"/>
      <c r="AS110" s="54"/>
      <c r="AT110" s="54"/>
      <c r="AU110" s="54"/>
      <c r="AV110" s="54"/>
      <c r="AW110" s="54"/>
      <c r="AX110" s="54"/>
      <c r="AY110" s="54"/>
      <c r="AZ110" s="54"/>
      <c r="BA110" s="54"/>
      <c r="BB110" s="54"/>
      <c r="BC110" s="54"/>
      <c r="BD110" s="54"/>
      <c r="BE110" s="54"/>
      <c r="BF110" s="54"/>
    </row>
    <row r="111" spans="1:58" ht="15.75">
      <c r="A111" s="11"/>
      <c r="B111" s="19" t="s">
        <v>14</v>
      </c>
      <c r="C111" s="72"/>
      <c r="D111" s="72"/>
      <c r="E111" s="72"/>
      <c r="F111" s="72"/>
      <c r="G111" s="72"/>
      <c r="H111" s="51">
        <f t="shared" si="32"/>
        <v>0</v>
      </c>
      <c r="AF111" s="53"/>
      <c r="AG111" s="53"/>
      <c r="AH111" s="54"/>
      <c r="AI111" s="54"/>
      <c r="AJ111" s="54"/>
      <c r="AK111" s="54"/>
      <c r="AL111" s="54"/>
      <c r="AM111" s="54"/>
      <c r="AN111" s="54"/>
      <c r="AO111" s="54"/>
      <c r="AP111" s="54"/>
      <c r="AQ111" s="54"/>
      <c r="AR111" s="54"/>
      <c r="AS111" s="54"/>
      <c r="AT111" s="54"/>
      <c r="AU111" s="54"/>
      <c r="AV111" s="54"/>
      <c r="AW111" s="54"/>
      <c r="AX111" s="54"/>
      <c r="AY111" s="54"/>
      <c r="AZ111" s="54"/>
      <c r="BA111" s="54"/>
      <c r="BB111" s="54"/>
      <c r="BC111" s="54"/>
      <c r="BD111" s="54"/>
      <c r="BE111" s="54"/>
      <c r="BF111" s="54"/>
    </row>
    <row r="112" spans="1:58" ht="15.75">
      <c r="A112" s="12">
        <v>93</v>
      </c>
      <c r="B112" s="19" t="s">
        <v>15</v>
      </c>
      <c r="C112" s="72"/>
      <c r="D112" s="72"/>
      <c r="E112" s="72"/>
      <c r="F112" s="72"/>
      <c r="G112" s="72"/>
      <c r="H112" s="51">
        <f t="shared" si="32"/>
        <v>0</v>
      </c>
      <c r="AF112" s="53"/>
      <c r="AG112" s="53"/>
      <c r="AH112" s="54"/>
      <c r="AI112" s="54"/>
      <c r="AJ112" s="54"/>
      <c r="AK112" s="54"/>
      <c r="AL112" s="54"/>
      <c r="AM112" s="54"/>
      <c r="AN112" s="54"/>
      <c r="AO112" s="54"/>
      <c r="AP112" s="54"/>
      <c r="AQ112" s="54"/>
      <c r="AR112" s="54"/>
      <c r="AS112" s="54"/>
      <c r="AT112" s="54"/>
      <c r="AU112" s="54"/>
      <c r="AV112" s="54"/>
      <c r="AW112" s="54"/>
      <c r="AX112" s="54"/>
      <c r="AY112" s="54"/>
      <c r="AZ112" s="54"/>
      <c r="BA112" s="54"/>
      <c r="BB112" s="54"/>
      <c r="BC112" s="54"/>
      <c r="BD112" s="54"/>
      <c r="BE112" s="54"/>
      <c r="BF112" s="54"/>
    </row>
    <row r="113" spans="1:58" ht="15.75">
      <c r="A113" s="12">
        <v>94</v>
      </c>
      <c r="B113" s="19" t="s">
        <v>16</v>
      </c>
      <c r="C113" s="72"/>
      <c r="D113" s="72"/>
      <c r="E113" s="72"/>
      <c r="F113" s="72"/>
      <c r="G113" s="72"/>
      <c r="H113" s="51">
        <f t="shared" si="32"/>
        <v>0</v>
      </c>
      <c r="AF113" s="53"/>
      <c r="AG113" s="53"/>
      <c r="AH113" s="54"/>
      <c r="AI113" s="54"/>
      <c r="AJ113" s="54"/>
      <c r="AK113" s="54"/>
      <c r="AL113" s="54"/>
      <c r="AM113" s="54"/>
      <c r="AN113" s="54"/>
      <c r="AO113" s="54"/>
      <c r="AP113" s="54"/>
      <c r="AQ113" s="54"/>
      <c r="AR113" s="54"/>
      <c r="AS113" s="54"/>
      <c r="AT113" s="54"/>
      <c r="AU113" s="54"/>
      <c r="AV113" s="54"/>
      <c r="AW113" s="54"/>
      <c r="AX113" s="54"/>
      <c r="AY113" s="54"/>
      <c r="AZ113" s="54"/>
      <c r="BA113" s="54"/>
      <c r="BB113" s="54"/>
      <c r="BC113" s="54"/>
      <c r="BD113" s="54"/>
      <c r="BE113" s="54"/>
      <c r="BF113" s="54"/>
    </row>
    <row r="114" spans="1:58" ht="15.75">
      <c r="A114" s="12">
        <v>95</v>
      </c>
      <c r="B114" s="19" t="s">
        <v>17</v>
      </c>
      <c r="C114" s="72"/>
      <c r="D114" s="72"/>
      <c r="E114" s="72"/>
      <c r="F114" s="72"/>
      <c r="G114" s="72"/>
      <c r="H114" s="51">
        <f t="shared" si="32"/>
        <v>0</v>
      </c>
      <c r="AF114" s="53"/>
      <c r="AG114" s="53"/>
      <c r="AH114" s="54"/>
      <c r="AI114" s="54"/>
      <c r="AJ114" s="54"/>
      <c r="AK114" s="54"/>
      <c r="AL114" s="54"/>
      <c r="AM114" s="54"/>
      <c r="AN114" s="54"/>
      <c r="AO114" s="54"/>
      <c r="AP114" s="54"/>
      <c r="AQ114" s="54"/>
      <c r="AR114" s="54"/>
      <c r="AS114" s="54"/>
      <c r="AT114" s="54"/>
      <c r="AU114" s="54"/>
      <c r="AV114" s="54"/>
      <c r="AW114" s="54"/>
      <c r="AX114" s="54"/>
      <c r="AY114" s="54"/>
      <c r="AZ114" s="54"/>
      <c r="BA114" s="54"/>
      <c r="BB114" s="54"/>
      <c r="BC114" s="54"/>
      <c r="BD114" s="54"/>
      <c r="BE114" s="54"/>
      <c r="BF114" s="54"/>
    </row>
    <row r="115" spans="1:58" ht="15.75">
      <c r="A115" s="12">
        <v>96</v>
      </c>
      <c r="B115" s="18" t="s">
        <v>18</v>
      </c>
      <c r="C115" s="70"/>
      <c r="D115" s="70"/>
      <c r="E115" s="70"/>
      <c r="F115" s="70"/>
      <c r="G115" s="70"/>
      <c r="H115" s="51">
        <f t="shared" si="32"/>
        <v>0</v>
      </c>
      <c r="AF115" s="53"/>
      <c r="AG115" s="53"/>
      <c r="AH115" s="54"/>
      <c r="AI115" s="54"/>
      <c r="AJ115" s="54"/>
      <c r="AK115" s="54"/>
      <c r="AL115" s="54"/>
      <c r="AM115" s="54"/>
      <c r="AN115" s="54"/>
      <c r="AO115" s="54"/>
      <c r="AP115" s="54"/>
      <c r="AQ115" s="54"/>
      <c r="AR115" s="54"/>
      <c r="AS115" s="54"/>
      <c r="AT115" s="54"/>
      <c r="AU115" s="54"/>
      <c r="AV115" s="54"/>
      <c r="AW115" s="54"/>
      <c r="AX115" s="54"/>
      <c r="AY115" s="54"/>
      <c r="AZ115" s="54"/>
      <c r="BA115" s="54"/>
      <c r="BB115" s="54"/>
      <c r="BC115" s="54"/>
      <c r="BD115" s="54"/>
      <c r="BE115" s="54"/>
      <c r="BF115" s="54"/>
    </row>
    <row r="116" spans="1:58" ht="15.75">
      <c r="A116" s="12">
        <v>97</v>
      </c>
      <c r="B116" s="19" t="s">
        <v>19</v>
      </c>
      <c r="C116" s="72"/>
      <c r="D116" s="72"/>
      <c r="E116" s="72"/>
      <c r="F116" s="72"/>
      <c r="G116" s="72"/>
      <c r="H116" s="51">
        <f t="shared" si="32"/>
        <v>0</v>
      </c>
      <c r="AF116" s="53"/>
      <c r="AG116" s="53"/>
      <c r="AH116" s="54"/>
      <c r="AI116" s="54"/>
      <c r="AJ116" s="54"/>
      <c r="AK116" s="54"/>
      <c r="AL116" s="54"/>
      <c r="AM116" s="54"/>
      <c r="AN116" s="54"/>
      <c r="AO116" s="54"/>
      <c r="AP116" s="54"/>
      <c r="AQ116" s="54"/>
      <c r="AR116" s="54"/>
      <c r="AS116" s="54"/>
      <c r="AT116" s="54"/>
      <c r="AU116" s="54"/>
      <c r="AV116" s="54"/>
      <c r="AW116" s="54"/>
      <c r="AX116" s="54"/>
      <c r="AY116" s="54"/>
      <c r="AZ116" s="54"/>
      <c r="BA116" s="54"/>
      <c r="BB116" s="54"/>
      <c r="BC116" s="54"/>
      <c r="BD116" s="54"/>
      <c r="BE116" s="54"/>
      <c r="BF116" s="54"/>
    </row>
    <row r="117" spans="1:58" ht="15.75">
      <c r="A117" s="12">
        <v>98</v>
      </c>
      <c r="B117" s="19" t="s">
        <v>20</v>
      </c>
      <c r="C117" s="72"/>
      <c r="D117" s="72"/>
      <c r="E117" s="72"/>
      <c r="F117" s="72"/>
      <c r="G117" s="72"/>
      <c r="H117" s="51">
        <f t="shared" si="32"/>
        <v>0</v>
      </c>
      <c r="AF117" s="53"/>
      <c r="AG117" s="53"/>
      <c r="AH117" s="54"/>
      <c r="AI117" s="54"/>
      <c r="AJ117" s="54"/>
      <c r="AK117" s="54"/>
      <c r="AL117" s="54"/>
      <c r="AM117" s="54"/>
      <c r="AN117" s="54"/>
      <c r="AO117" s="54"/>
      <c r="AP117" s="54"/>
      <c r="AQ117" s="54"/>
      <c r="AR117" s="54"/>
      <c r="AS117" s="54"/>
      <c r="AT117" s="54"/>
      <c r="AU117" s="54"/>
      <c r="AV117" s="54"/>
      <c r="AW117" s="54"/>
      <c r="AX117" s="54"/>
      <c r="AY117" s="54"/>
      <c r="AZ117" s="54"/>
      <c r="BA117" s="54"/>
      <c r="BB117" s="54"/>
      <c r="BC117" s="54"/>
      <c r="BD117" s="54"/>
      <c r="BE117" s="54"/>
      <c r="BF117" s="54"/>
    </row>
    <row r="118" spans="1:58" ht="15.75">
      <c r="A118" s="11"/>
      <c r="B118" s="19" t="s">
        <v>21</v>
      </c>
      <c r="C118" s="72"/>
      <c r="D118" s="72"/>
      <c r="E118" s="72"/>
      <c r="F118" s="72"/>
      <c r="G118" s="72"/>
      <c r="H118" s="51">
        <f t="shared" si="32"/>
        <v>0</v>
      </c>
      <c r="AF118" s="53"/>
      <c r="AG118" s="53"/>
      <c r="AH118" s="54"/>
      <c r="AI118" s="54"/>
      <c r="AJ118" s="54"/>
      <c r="AK118" s="54"/>
      <c r="AL118" s="54"/>
      <c r="AM118" s="54"/>
      <c r="AN118" s="54"/>
      <c r="AO118" s="54"/>
      <c r="AP118" s="54"/>
      <c r="AQ118" s="54"/>
      <c r="AR118" s="54"/>
      <c r="AS118" s="54"/>
      <c r="AT118" s="54"/>
      <c r="AU118" s="54"/>
      <c r="AV118" s="54"/>
      <c r="AW118" s="54"/>
      <c r="AX118" s="54"/>
      <c r="AY118" s="54"/>
      <c r="AZ118" s="54"/>
      <c r="BA118" s="54"/>
      <c r="BB118" s="54"/>
      <c r="BC118" s="54"/>
      <c r="BD118" s="54"/>
      <c r="BE118" s="54"/>
      <c r="BF118" s="54"/>
    </row>
    <row r="119" spans="1:58" ht="15.75">
      <c r="A119" s="12">
        <v>99</v>
      </c>
      <c r="B119" s="19" t="s">
        <v>49</v>
      </c>
      <c r="C119" s="72"/>
      <c r="D119" s="72"/>
      <c r="E119" s="72"/>
      <c r="F119" s="72"/>
      <c r="G119" s="72"/>
      <c r="H119" s="51">
        <f t="shared" si="32"/>
        <v>0</v>
      </c>
      <c r="AF119" s="53"/>
      <c r="AG119" s="53"/>
      <c r="AH119" s="54"/>
      <c r="AI119" s="54"/>
      <c r="AJ119" s="54"/>
      <c r="AK119" s="54"/>
      <c r="AL119" s="54"/>
      <c r="AM119" s="54"/>
      <c r="AN119" s="54"/>
      <c r="AO119" s="54"/>
      <c r="AP119" s="54"/>
      <c r="AQ119" s="54"/>
      <c r="AR119" s="54"/>
      <c r="AS119" s="54"/>
      <c r="AT119" s="54"/>
      <c r="AU119" s="54"/>
      <c r="AV119" s="54"/>
      <c r="AW119" s="54"/>
      <c r="AX119" s="54"/>
      <c r="AY119" s="54"/>
      <c r="AZ119" s="54"/>
      <c r="BA119" s="54"/>
      <c r="BB119" s="54"/>
      <c r="BC119" s="54"/>
      <c r="BD119" s="54"/>
      <c r="BE119" s="54"/>
      <c r="BF119" s="54"/>
    </row>
    <row r="120" spans="1:58" ht="15.75">
      <c r="A120" s="12">
        <v>100</v>
      </c>
      <c r="B120" s="19" t="s">
        <v>50</v>
      </c>
      <c r="C120" s="72"/>
      <c r="D120" s="72"/>
      <c r="E120" s="72"/>
      <c r="F120" s="72"/>
      <c r="G120" s="72"/>
      <c r="H120" s="51">
        <f t="shared" si="32"/>
        <v>0</v>
      </c>
      <c r="AF120" s="53"/>
      <c r="AG120" s="53"/>
      <c r="AH120" s="54"/>
      <c r="AI120" s="54"/>
      <c r="AJ120" s="54"/>
      <c r="AK120" s="54"/>
      <c r="AL120" s="54"/>
      <c r="AM120" s="54"/>
      <c r="AN120" s="54"/>
      <c r="AO120" s="54"/>
      <c r="AP120" s="54"/>
      <c r="AQ120" s="54"/>
      <c r="AR120" s="54"/>
      <c r="AS120" s="54"/>
      <c r="AT120" s="54"/>
      <c r="AU120" s="54"/>
      <c r="AV120" s="54"/>
      <c r="AW120" s="54"/>
      <c r="AX120" s="54"/>
      <c r="AY120" s="54"/>
      <c r="AZ120" s="54"/>
      <c r="BA120" s="54"/>
      <c r="BB120" s="54"/>
      <c r="BC120" s="54"/>
      <c r="BD120" s="54"/>
      <c r="BE120" s="54"/>
      <c r="BF120" s="54"/>
    </row>
    <row r="121" spans="1:58" ht="15.75">
      <c r="A121" s="12">
        <v>101</v>
      </c>
      <c r="B121" s="18" t="s">
        <v>22</v>
      </c>
      <c r="C121" s="70"/>
      <c r="D121" s="70"/>
      <c r="E121" s="70"/>
      <c r="F121" s="70"/>
      <c r="G121" s="70"/>
      <c r="H121" s="51">
        <f t="shared" si="32"/>
        <v>0</v>
      </c>
      <c r="AF121" s="53"/>
      <c r="AG121" s="53"/>
      <c r="AH121" s="54"/>
      <c r="AI121" s="54"/>
      <c r="AJ121" s="54"/>
      <c r="AK121" s="54"/>
      <c r="AL121" s="54"/>
      <c r="AM121" s="54"/>
      <c r="AN121" s="54"/>
      <c r="AO121" s="54"/>
      <c r="AP121" s="54"/>
      <c r="AQ121" s="54"/>
      <c r="AR121" s="54"/>
      <c r="AS121" s="54"/>
      <c r="AT121" s="54"/>
      <c r="AU121" s="54"/>
      <c r="AV121" s="54"/>
      <c r="AW121" s="54"/>
      <c r="AX121" s="54"/>
      <c r="AY121" s="54"/>
      <c r="AZ121" s="54"/>
      <c r="BA121" s="54"/>
      <c r="BB121" s="54"/>
      <c r="BC121" s="54"/>
      <c r="BD121" s="54"/>
      <c r="BE121" s="54"/>
      <c r="BF121" s="54"/>
    </row>
    <row r="122" spans="1:58" ht="15.75">
      <c r="A122" s="12">
        <v>102</v>
      </c>
      <c r="B122" s="19" t="s">
        <v>23</v>
      </c>
      <c r="C122" s="72"/>
      <c r="D122" s="72"/>
      <c r="E122" s="72"/>
      <c r="F122" s="72"/>
      <c r="G122" s="72"/>
      <c r="H122" s="51">
        <f t="shared" si="32"/>
        <v>0</v>
      </c>
      <c r="AF122" s="53"/>
      <c r="AG122" s="53"/>
      <c r="AH122" s="54"/>
      <c r="AI122" s="54"/>
      <c r="AJ122" s="54"/>
      <c r="AK122" s="54"/>
      <c r="AL122" s="54"/>
      <c r="AM122" s="54"/>
      <c r="AN122" s="54"/>
      <c r="AO122" s="54"/>
      <c r="AP122" s="54"/>
      <c r="AQ122" s="54"/>
      <c r="AR122" s="54"/>
      <c r="AS122" s="54"/>
      <c r="AT122" s="54"/>
      <c r="AU122" s="54"/>
      <c r="AV122" s="54"/>
      <c r="AW122" s="54"/>
      <c r="AX122" s="54"/>
      <c r="AY122" s="54"/>
      <c r="AZ122" s="54"/>
      <c r="BA122" s="54"/>
      <c r="BB122" s="54"/>
      <c r="BC122" s="54"/>
      <c r="BD122" s="54"/>
      <c r="BE122" s="54"/>
      <c r="BF122" s="54"/>
    </row>
    <row r="123" spans="1:58" ht="15.75">
      <c r="A123" s="12">
        <v>103</v>
      </c>
      <c r="B123" s="19" t="s">
        <v>51</v>
      </c>
      <c r="C123" s="72"/>
      <c r="D123" s="72"/>
      <c r="E123" s="72"/>
      <c r="F123" s="72"/>
      <c r="G123" s="72"/>
      <c r="H123" s="51">
        <f t="shared" si="32"/>
        <v>0</v>
      </c>
      <c r="AF123" s="53"/>
      <c r="AG123" s="53"/>
      <c r="AH123" s="54"/>
      <c r="AI123" s="54"/>
      <c r="AJ123" s="54"/>
      <c r="AK123" s="54"/>
      <c r="AL123" s="54"/>
      <c r="AM123" s="54"/>
      <c r="AN123" s="54"/>
      <c r="AO123" s="54"/>
      <c r="AP123" s="54"/>
      <c r="AQ123" s="54"/>
      <c r="AR123" s="54"/>
      <c r="AS123" s="54"/>
      <c r="AT123" s="54"/>
      <c r="AU123" s="54"/>
      <c r="AV123" s="54"/>
      <c r="AW123" s="54"/>
      <c r="AX123" s="54"/>
      <c r="AY123" s="54"/>
      <c r="AZ123" s="54"/>
      <c r="BA123" s="54"/>
      <c r="BB123" s="54"/>
      <c r="BC123" s="54"/>
      <c r="BD123" s="54"/>
      <c r="BE123" s="54"/>
      <c r="BF123" s="54"/>
    </row>
    <row r="124" spans="1:58" ht="15.75">
      <c r="A124" s="11"/>
      <c r="B124" s="19" t="s">
        <v>24</v>
      </c>
      <c r="C124" s="72"/>
      <c r="D124" s="72"/>
      <c r="E124" s="72"/>
      <c r="F124" s="72"/>
      <c r="G124" s="72"/>
      <c r="H124" s="51">
        <f t="shared" si="32"/>
        <v>0</v>
      </c>
      <c r="AF124" s="53"/>
      <c r="AG124" s="53"/>
      <c r="AH124" s="54"/>
      <c r="AI124" s="54"/>
      <c r="AJ124" s="54"/>
      <c r="AK124" s="54"/>
      <c r="AL124" s="54"/>
      <c r="AM124" s="54"/>
      <c r="AN124" s="54"/>
      <c r="AO124" s="54"/>
      <c r="AP124" s="54"/>
      <c r="AQ124" s="54"/>
      <c r="AR124" s="54"/>
      <c r="AS124" s="54"/>
      <c r="AT124" s="54"/>
      <c r="AU124" s="54"/>
      <c r="AV124" s="54"/>
      <c r="AW124" s="54"/>
      <c r="AX124" s="54"/>
      <c r="AY124" s="54"/>
      <c r="AZ124" s="54"/>
      <c r="BA124" s="54"/>
      <c r="BB124" s="54"/>
      <c r="BC124" s="54"/>
      <c r="BD124" s="54"/>
      <c r="BE124" s="54"/>
      <c r="BF124" s="54"/>
    </row>
    <row r="125" spans="1:58" ht="15.75">
      <c r="A125" s="12">
        <v>104</v>
      </c>
      <c r="B125" s="18" t="s">
        <v>25</v>
      </c>
      <c r="C125" s="70"/>
      <c r="D125" s="70"/>
      <c r="E125" s="70"/>
      <c r="F125" s="70"/>
      <c r="G125" s="70"/>
      <c r="H125" s="51">
        <f t="shared" si="32"/>
        <v>0</v>
      </c>
      <c r="AF125" s="53"/>
      <c r="AG125" s="53"/>
      <c r="AH125" s="54"/>
      <c r="AI125" s="54"/>
      <c r="AJ125" s="54"/>
      <c r="AK125" s="54"/>
      <c r="AL125" s="54"/>
      <c r="AM125" s="54"/>
      <c r="AN125" s="54"/>
      <c r="AO125" s="54"/>
      <c r="AP125" s="54"/>
      <c r="AQ125" s="54"/>
      <c r="AR125" s="54"/>
      <c r="AS125" s="54"/>
      <c r="AT125" s="54"/>
      <c r="AU125" s="54"/>
      <c r="AV125" s="54"/>
      <c r="AW125" s="54"/>
      <c r="AX125" s="54"/>
      <c r="AY125" s="54"/>
      <c r="AZ125" s="54"/>
      <c r="BA125" s="54"/>
      <c r="BB125" s="54"/>
      <c r="BC125" s="54"/>
      <c r="BD125" s="54"/>
      <c r="BE125" s="54"/>
      <c r="BF125" s="54"/>
    </row>
    <row r="126" spans="1:58" ht="15.75">
      <c r="A126" s="12">
        <v>105</v>
      </c>
      <c r="B126" s="19" t="s">
        <v>26</v>
      </c>
      <c r="C126" s="72"/>
      <c r="D126" s="72"/>
      <c r="E126" s="72"/>
      <c r="F126" s="72"/>
      <c r="G126" s="72"/>
      <c r="H126" s="51">
        <f t="shared" si="32"/>
        <v>0</v>
      </c>
      <c r="AF126" s="53"/>
      <c r="AG126" s="53"/>
      <c r="AH126" s="54"/>
      <c r="AI126" s="54"/>
      <c r="AJ126" s="54"/>
      <c r="AK126" s="54"/>
      <c r="AL126" s="54"/>
      <c r="AM126" s="54"/>
      <c r="AN126" s="54"/>
      <c r="AO126" s="54"/>
      <c r="AP126" s="54"/>
      <c r="AQ126" s="54"/>
      <c r="AR126" s="54"/>
      <c r="AS126" s="54"/>
      <c r="AT126" s="54"/>
      <c r="AU126" s="54"/>
      <c r="AV126" s="54"/>
      <c r="AW126" s="54"/>
      <c r="AX126" s="54"/>
      <c r="AY126" s="54"/>
      <c r="AZ126" s="54"/>
      <c r="BA126" s="54"/>
      <c r="BB126" s="54"/>
      <c r="BC126" s="54"/>
      <c r="BD126" s="54"/>
      <c r="BE126" s="54"/>
      <c r="BF126" s="54"/>
    </row>
    <row r="127" spans="1:58" ht="15.75">
      <c r="A127" s="12">
        <v>106</v>
      </c>
      <c r="B127" s="19" t="s">
        <v>27</v>
      </c>
      <c r="C127" s="72"/>
      <c r="D127" s="72"/>
      <c r="E127" s="72"/>
      <c r="F127" s="72"/>
      <c r="G127" s="72"/>
      <c r="H127" s="51">
        <f t="shared" si="32"/>
        <v>0</v>
      </c>
      <c r="AF127" s="53"/>
      <c r="AG127" s="53"/>
      <c r="AH127" s="54"/>
      <c r="AI127" s="54"/>
      <c r="AJ127" s="54"/>
      <c r="AK127" s="54"/>
      <c r="AL127" s="54"/>
      <c r="AM127" s="54"/>
      <c r="AN127" s="54"/>
      <c r="AO127" s="54"/>
      <c r="AP127" s="54"/>
      <c r="AQ127" s="54"/>
      <c r="AR127" s="54"/>
      <c r="AS127" s="54"/>
      <c r="AT127" s="54"/>
      <c r="AU127" s="54"/>
      <c r="AV127" s="54"/>
      <c r="AW127" s="54"/>
      <c r="AX127" s="54"/>
      <c r="AY127" s="54"/>
      <c r="AZ127" s="54"/>
      <c r="BA127" s="54"/>
      <c r="BB127" s="54"/>
      <c r="BC127" s="54"/>
      <c r="BD127" s="54"/>
      <c r="BE127" s="54"/>
      <c r="BF127" s="54"/>
    </row>
    <row r="128" spans="1:58" ht="15.75">
      <c r="A128" s="11"/>
      <c r="B128" s="19" t="s">
        <v>52</v>
      </c>
      <c r="C128" s="72"/>
      <c r="D128" s="72"/>
      <c r="E128" s="72"/>
      <c r="F128" s="72"/>
      <c r="G128" s="72"/>
      <c r="H128" s="51">
        <f t="shared" si="32"/>
        <v>0</v>
      </c>
      <c r="AF128" s="53"/>
      <c r="AG128" s="53"/>
      <c r="AH128" s="54"/>
      <c r="AI128" s="54"/>
      <c r="AJ128" s="54"/>
      <c r="AK128" s="54"/>
      <c r="AL128" s="54"/>
      <c r="AM128" s="54"/>
      <c r="AN128" s="54"/>
      <c r="AO128" s="54"/>
      <c r="AP128" s="54"/>
      <c r="AQ128" s="54"/>
      <c r="AR128" s="54"/>
      <c r="AS128" s="54"/>
      <c r="AT128" s="54"/>
      <c r="AU128" s="54"/>
      <c r="AV128" s="54"/>
      <c r="AW128" s="54"/>
      <c r="AX128" s="54"/>
      <c r="AY128" s="54"/>
      <c r="AZ128" s="54"/>
      <c r="BA128" s="54"/>
      <c r="BB128" s="54"/>
      <c r="BC128" s="54"/>
      <c r="BD128" s="54"/>
      <c r="BE128" s="54"/>
      <c r="BF128" s="54"/>
    </row>
    <row r="129" spans="1:58" ht="15.75">
      <c r="A129" s="12">
        <v>107</v>
      </c>
      <c r="B129" s="19" t="s">
        <v>53</v>
      </c>
      <c r="C129" s="72"/>
      <c r="D129" s="72"/>
      <c r="E129" s="72"/>
      <c r="F129" s="72"/>
      <c r="G129" s="72"/>
      <c r="H129" s="51">
        <f t="shared" si="32"/>
        <v>0</v>
      </c>
      <c r="AF129" s="53"/>
      <c r="AG129" s="53"/>
      <c r="AH129" s="54"/>
      <c r="AI129" s="54"/>
      <c r="AJ129" s="54"/>
      <c r="AK129" s="54"/>
      <c r="AL129" s="54"/>
      <c r="AM129" s="54"/>
      <c r="AN129" s="54"/>
      <c r="AO129" s="54"/>
      <c r="AP129" s="54"/>
      <c r="AQ129" s="54"/>
      <c r="AR129" s="54"/>
      <c r="AS129" s="54"/>
      <c r="AT129" s="54"/>
      <c r="AU129" s="54"/>
      <c r="AV129" s="54"/>
      <c r="AW129" s="54"/>
      <c r="AX129" s="54"/>
      <c r="AY129" s="54"/>
      <c r="AZ129" s="54"/>
      <c r="BA129" s="54"/>
      <c r="BB129" s="54"/>
      <c r="BC129" s="54"/>
      <c r="BD129" s="54"/>
      <c r="BE129" s="54"/>
      <c r="BF129" s="54"/>
    </row>
    <row r="130" spans="1:58" ht="15.75">
      <c r="A130" s="12">
        <v>108</v>
      </c>
      <c r="B130" s="19" t="s">
        <v>28</v>
      </c>
      <c r="C130" s="72"/>
      <c r="D130" s="72"/>
      <c r="E130" s="72"/>
      <c r="F130" s="72"/>
      <c r="G130" s="72"/>
      <c r="H130" s="51">
        <f t="shared" si="32"/>
        <v>0</v>
      </c>
      <c r="AF130" s="53"/>
      <c r="AG130" s="53"/>
      <c r="AH130" s="54"/>
      <c r="AI130" s="54"/>
      <c r="AJ130" s="54"/>
      <c r="AK130" s="54"/>
      <c r="AL130" s="54"/>
      <c r="AM130" s="54"/>
      <c r="AN130" s="54"/>
      <c r="AO130" s="54"/>
      <c r="AP130" s="54"/>
      <c r="AQ130" s="54"/>
      <c r="AR130" s="54"/>
      <c r="AS130" s="54"/>
      <c r="AT130" s="54"/>
      <c r="AU130" s="54"/>
      <c r="AV130" s="54"/>
      <c r="AW130" s="54"/>
      <c r="AX130" s="54"/>
      <c r="AY130" s="54"/>
      <c r="AZ130" s="54"/>
      <c r="BA130" s="54"/>
      <c r="BB130" s="54"/>
      <c r="BC130" s="54"/>
      <c r="BD130" s="54"/>
      <c r="BE130" s="54"/>
      <c r="BF130" s="54"/>
    </row>
    <row r="131" spans="1:58" ht="15.75">
      <c r="A131" s="12">
        <v>109</v>
      </c>
      <c r="B131" s="19" t="s">
        <v>29</v>
      </c>
      <c r="C131" s="72"/>
      <c r="D131" s="72"/>
      <c r="E131" s="72"/>
      <c r="F131" s="72"/>
      <c r="G131" s="72"/>
      <c r="H131" s="51">
        <f t="shared" si="32"/>
        <v>0</v>
      </c>
      <c r="AF131" s="53"/>
      <c r="AG131" s="53"/>
      <c r="AH131" s="54"/>
      <c r="AI131" s="54"/>
      <c r="AJ131" s="54"/>
      <c r="AK131" s="54"/>
      <c r="AL131" s="54"/>
      <c r="AM131" s="54"/>
      <c r="AN131" s="54"/>
      <c r="AO131" s="54"/>
      <c r="AP131" s="54"/>
      <c r="AQ131" s="54"/>
      <c r="AR131" s="54"/>
      <c r="AS131" s="54"/>
      <c r="AT131" s="54"/>
      <c r="AU131" s="54"/>
      <c r="AV131" s="54"/>
      <c r="AW131" s="54"/>
      <c r="AX131" s="54"/>
      <c r="AY131" s="54"/>
      <c r="AZ131" s="54"/>
      <c r="BA131" s="54"/>
      <c r="BB131" s="54"/>
      <c r="BC131" s="54"/>
      <c r="BD131" s="54"/>
      <c r="BE131" s="54"/>
      <c r="BF131" s="54"/>
    </row>
    <row r="132" spans="1:58" ht="15.75">
      <c r="A132" s="12">
        <v>110</v>
      </c>
      <c r="B132" s="18" t="s">
        <v>30</v>
      </c>
      <c r="C132" s="70"/>
      <c r="D132" s="70"/>
      <c r="E132" s="70"/>
      <c r="F132" s="70"/>
      <c r="G132" s="70"/>
      <c r="H132" s="51">
        <f t="shared" si="32"/>
        <v>0</v>
      </c>
      <c r="AF132" s="53"/>
      <c r="AG132" s="53"/>
      <c r="AH132" s="54"/>
      <c r="AI132" s="54"/>
      <c r="AJ132" s="54"/>
      <c r="AK132" s="54"/>
      <c r="AL132" s="54"/>
      <c r="AM132" s="54"/>
      <c r="AN132" s="54"/>
      <c r="AO132" s="54"/>
      <c r="AP132" s="54"/>
      <c r="AQ132" s="54"/>
      <c r="AR132" s="54"/>
      <c r="AS132" s="54"/>
      <c r="AT132" s="54"/>
      <c r="AU132" s="54"/>
      <c r="AV132" s="54"/>
      <c r="AW132" s="54"/>
      <c r="AX132" s="54"/>
      <c r="AY132" s="54"/>
      <c r="AZ132" s="54"/>
      <c r="BA132" s="54"/>
      <c r="BB132" s="54"/>
      <c r="BC132" s="54"/>
      <c r="BD132" s="54"/>
      <c r="BE132" s="54"/>
      <c r="BF132" s="54"/>
    </row>
    <row r="133" spans="1:58" ht="15.75">
      <c r="A133" s="12">
        <v>111</v>
      </c>
      <c r="B133" s="19" t="s">
        <v>58</v>
      </c>
      <c r="C133" s="72"/>
      <c r="D133" s="72"/>
      <c r="E133" s="72"/>
      <c r="F133" s="72"/>
      <c r="G133" s="72"/>
      <c r="H133" s="51">
        <f t="shared" si="32"/>
        <v>0</v>
      </c>
      <c r="AF133" s="53"/>
      <c r="AG133" s="53"/>
      <c r="AH133" s="54"/>
      <c r="AI133" s="54"/>
      <c r="AJ133" s="54"/>
      <c r="AK133" s="54"/>
      <c r="AL133" s="54"/>
      <c r="AM133" s="54"/>
      <c r="AN133" s="54"/>
      <c r="AO133" s="54"/>
      <c r="AP133" s="54"/>
      <c r="AQ133" s="54"/>
      <c r="AR133" s="54"/>
      <c r="AS133" s="54"/>
      <c r="AT133" s="54"/>
      <c r="AU133" s="54"/>
      <c r="AV133" s="54"/>
      <c r="AW133" s="54"/>
      <c r="AX133" s="54"/>
      <c r="AY133" s="54"/>
      <c r="AZ133" s="54"/>
      <c r="BA133" s="54"/>
      <c r="BB133" s="54"/>
      <c r="BC133" s="54"/>
      <c r="BD133" s="54"/>
      <c r="BE133" s="54"/>
      <c r="BF133" s="54"/>
    </row>
    <row r="134" spans="1:58" ht="15.75">
      <c r="A134" s="12">
        <v>112</v>
      </c>
      <c r="B134" s="19" t="s">
        <v>54</v>
      </c>
      <c r="C134" s="72"/>
      <c r="D134" s="72"/>
      <c r="E134" s="72"/>
      <c r="F134" s="72"/>
      <c r="G134" s="72"/>
      <c r="H134" s="51">
        <f t="shared" si="32"/>
        <v>0</v>
      </c>
      <c r="AF134" s="53"/>
      <c r="AG134" s="53"/>
      <c r="AH134" s="54"/>
      <c r="AI134" s="54"/>
      <c r="AJ134" s="54"/>
      <c r="AK134" s="54"/>
      <c r="AL134" s="54"/>
      <c r="AM134" s="54"/>
      <c r="AN134" s="54"/>
      <c r="AO134" s="54"/>
      <c r="AP134" s="54"/>
      <c r="AQ134" s="54"/>
      <c r="AR134" s="54"/>
      <c r="AS134" s="54"/>
      <c r="AT134" s="54"/>
      <c r="AU134" s="54"/>
      <c r="AV134" s="54"/>
      <c r="AW134" s="54"/>
      <c r="AX134" s="54"/>
      <c r="AY134" s="54"/>
      <c r="AZ134" s="54"/>
      <c r="BA134" s="54"/>
      <c r="BB134" s="54"/>
      <c r="BC134" s="54"/>
      <c r="BD134" s="54"/>
      <c r="BE134" s="54"/>
      <c r="BF134" s="54"/>
    </row>
    <row r="135" spans="1:58" ht="15.75">
      <c r="A135" s="11"/>
      <c r="B135" s="19" t="s">
        <v>31</v>
      </c>
      <c r="C135" s="72"/>
      <c r="D135" s="72"/>
      <c r="E135" s="72"/>
      <c r="F135" s="72"/>
      <c r="G135" s="72"/>
      <c r="H135" s="51">
        <f t="shared" ref="H135:H148" si="46">SUM(C135+((D135)*2)+((E135)*3)+((F135)*4)+((G135)*5))</f>
        <v>0</v>
      </c>
      <c r="AF135" s="53"/>
      <c r="AG135" s="53"/>
      <c r="AH135" s="54"/>
      <c r="AI135" s="54"/>
      <c r="AJ135" s="54"/>
      <c r="AK135" s="54"/>
      <c r="AL135" s="54"/>
      <c r="AM135" s="54"/>
      <c r="AN135" s="54"/>
      <c r="AO135" s="54"/>
      <c r="AP135" s="54"/>
      <c r="AQ135" s="54"/>
      <c r="AR135" s="54"/>
      <c r="AS135" s="54"/>
      <c r="AT135" s="54"/>
      <c r="AU135" s="54"/>
      <c r="AV135" s="54"/>
      <c r="AW135" s="54"/>
      <c r="AX135" s="54"/>
      <c r="AY135" s="54"/>
      <c r="AZ135" s="54"/>
      <c r="BA135" s="54"/>
      <c r="BB135" s="54"/>
      <c r="BC135" s="54"/>
      <c r="BD135" s="54"/>
      <c r="BE135" s="54"/>
      <c r="BF135" s="54"/>
    </row>
    <row r="136" spans="1:58" ht="15.75">
      <c r="A136" s="12">
        <v>113</v>
      </c>
      <c r="B136" s="18" t="s">
        <v>32</v>
      </c>
      <c r="C136" s="70"/>
      <c r="D136" s="70"/>
      <c r="E136" s="70"/>
      <c r="F136" s="70"/>
      <c r="G136" s="70"/>
      <c r="H136" s="51">
        <f t="shared" si="46"/>
        <v>0</v>
      </c>
      <c r="AF136" s="53"/>
      <c r="AG136" s="53"/>
      <c r="AH136" s="54"/>
      <c r="AI136" s="54"/>
      <c r="AJ136" s="54"/>
      <c r="AK136" s="54"/>
      <c r="AL136" s="54"/>
      <c r="AM136" s="54"/>
      <c r="AN136" s="54"/>
      <c r="AO136" s="54"/>
      <c r="AP136" s="54"/>
      <c r="AQ136" s="54"/>
      <c r="AR136" s="54"/>
      <c r="AS136" s="54"/>
      <c r="AT136" s="54"/>
      <c r="AU136" s="54"/>
      <c r="AV136" s="54"/>
      <c r="AW136" s="54"/>
      <c r="AX136" s="54"/>
      <c r="AY136" s="54"/>
      <c r="AZ136" s="54"/>
      <c r="BA136" s="54"/>
      <c r="BB136" s="54"/>
      <c r="BC136" s="54"/>
      <c r="BD136" s="54"/>
      <c r="BE136" s="54"/>
      <c r="BF136" s="54"/>
    </row>
    <row r="137" spans="1:58" ht="15.75">
      <c r="A137" s="12">
        <v>114</v>
      </c>
      <c r="B137" s="19" t="s">
        <v>33</v>
      </c>
      <c r="C137" s="72"/>
      <c r="D137" s="72"/>
      <c r="E137" s="72"/>
      <c r="F137" s="72"/>
      <c r="G137" s="72"/>
      <c r="H137" s="51">
        <f t="shared" si="46"/>
        <v>0</v>
      </c>
      <c r="AF137" s="53"/>
      <c r="AG137" s="53"/>
      <c r="AH137" s="54"/>
      <c r="AI137" s="54"/>
      <c r="AJ137" s="54"/>
      <c r="AK137" s="54"/>
      <c r="AL137" s="54"/>
      <c r="AM137" s="54"/>
      <c r="AN137" s="54"/>
      <c r="AO137" s="54"/>
      <c r="AP137" s="54"/>
      <c r="AQ137" s="54"/>
      <c r="AR137" s="54"/>
      <c r="AS137" s="54"/>
      <c r="AT137" s="54"/>
      <c r="AU137" s="54"/>
      <c r="AV137" s="54"/>
      <c r="AW137" s="54"/>
      <c r="AX137" s="54"/>
      <c r="AY137" s="54"/>
      <c r="AZ137" s="54"/>
      <c r="BA137" s="54"/>
      <c r="BB137" s="54"/>
      <c r="BC137" s="54"/>
      <c r="BD137" s="54"/>
      <c r="BE137" s="54"/>
      <c r="BF137" s="54"/>
    </row>
    <row r="138" spans="1:58" ht="15.75">
      <c r="A138" s="12">
        <v>115</v>
      </c>
      <c r="B138" s="19" t="s">
        <v>34</v>
      </c>
      <c r="C138" s="72"/>
      <c r="D138" s="72"/>
      <c r="E138" s="72"/>
      <c r="F138" s="72"/>
      <c r="G138" s="72"/>
      <c r="H138" s="51">
        <f t="shared" si="46"/>
        <v>0</v>
      </c>
      <c r="AF138" s="53"/>
      <c r="AG138" s="53"/>
      <c r="AH138" s="54"/>
      <c r="AI138" s="54"/>
      <c r="AJ138" s="54"/>
      <c r="AK138" s="54"/>
      <c r="AL138" s="54"/>
      <c r="AM138" s="54"/>
      <c r="AN138" s="54"/>
      <c r="AO138" s="54"/>
      <c r="AP138" s="54"/>
      <c r="AQ138" s="54"/>
      <c r="AR138" s="54"/>
      <c r="AS138" s="54"/>
      <c r="AT138" s="54"/>
      <c r="AU138" s="54"/>
      <c r="AV138" s="54"/>
      <c r="AW138" s="54"/>
      <c r="AX138" s="54"/>
      <c r="AY138" s="54"/>
      <c r="AZ138" s="54"/>
      <c r="BA138" s="54"/>
      <c r="BB138" s="54"/>
      <c r="BC138" s="54"/>
      <c r="BD138" s="54"/>
      <c r="BE138" s="54"/>
      <c r="BF138" s="54"/>
    </row>
    <row r="139" spans="1:58" ht="15.75">
      <c r="A139" s="11"/>
      <c r="B139" s="19" t="s">
        <v>55</v>
      </c>
      <c r="C139" s="72"/>
      <c r="D139" s="72"/>
      <c r="E139" s="72"/>
      <c r="F139" s="72"/>
      <c r="G139" s="72"/>
      <c r="H139" s="51">
        <f t="shared" si="46"/>
        <v>0</v>
      </c>
      <c r="AF139" s="53"/>
      <c r="AG139" s="53"/>
      <c r="AH139" s="54"/>
      <c r="AI139" s="54"/>
      <c r="AJ139" s="54"/>
      <c r="AK139" s="54"/>
      <c r="AL139" s="54"/>
      <c r="AM139" s="54"/>
      <c r="AN139" s="54"/>
      <c r="AO139" s="54"/>
      <c r="AP139" s="54"/>
      <c r="AQ139" s="54"/>
      <c r="AR139" s="54"/>
      <c r="AS139" s="54"/>
      <c r="AT139" s="54"/>
      <c r="AU139" s="54"/>
      <c r="AV139" s="54"/>
      <c r="AW139" s="54"/>
      <c r="AX139" s="54"/>
      <c r="AY139" s="54"/>
      <c r="AZ139" s="54"/>
      <c r="BA139" s="54"/>
      <c r="BB139" s="54"/>
      <c r="BC139" s="54"/>
      <c r="BD139" s="54"/>
      <c r="BE139" s="54"/>
      <c r="BF139" s="54"/>
    </row>
    <row r="140" spans="1:58" ht="15.75">
      <c r="A140" s="12">
        <v>116</v>
      </c>
      <c r="B140" s="19" t="s">
        <v>35</v>
      </c>
      <c r="C140" s="72"/>
      <c r="D140" s="72"/>
      <c r="E140" s="72"/>
      <c r="F140" s="72"/>
      <c r="G140" s="72"/>
      <c r="H140" s="51">
        <f t="shared" si="46"/>
        <v>0</v>
      </c>
      <c r="AF140" s="53"/>
      <c r="AG140" s="53"/>
      <c r="AH140" s="54"/>
      <c r="AI140" s="54"/>
      <c r="AJ140" s="54"/>
      <c r="AK140" s="54"/>
      <c r="AL140" s="54"/>
      <c r="AM140" s="54"/>
      <c r="AN140" s="54"/>
      <c r="AO140" s="54"/>
      <c r="AP140" s="54"/>
      <c r="AQ140" s="54"/>
      <c r="AR140" s="54"/>
      <c r="AS140" s="54"/>
      <c r="AT140" s="54"/>
      <c r="AU140" s="54"/>
      <c r="AV140" s="54"/>
      <c r="AW140" s="54"/>
      <c r="AX140" s="54"/>
      <c r="AY140" s="54"/>
      <c r="AZ140" s="54"/>
      <c r="BA140" s="54"/>
      <c r="BB140" s="54"/>
      <c r="BC140" s="54"/>
      <c r="BD140" s="54"/>
      <c r="BE140" s="54"/>
      <c r="BF140" s="54"/>
    </row>
    <row r="141" spans="1:58" ht="15.75">
      <c r="A141" s="12">
        <v>117</v>
      </c>
      <c r="B141" s="18" t="s">
        <v>36</v>
      </c>
      <c r="C141" s="70"/>
      <c r="D141" s="70"/>
      <c r="E141" s="70"/>
      <c r="F141" s="70"/>
      <c r="G141" s="70"/>
      <c r="H141" s="51">
        <f t="shared" si="46"/>
        <v>0</v>
      </c>
      <c r="AF141" s="53"/>
      <c r="AG141" s="53"/>
      <c r="AH141" s="54"/>
      <c r="AI141" s="54"/>
      <c r="AJ141" s="54"/>
      <c r="AK141" s="54"/>
      <c r="AL141" s="54"/>
      <c r="AM141" s="54"/>
      <c r="AN141" s="54"/>
      <c r="AO141" s="54"/>
      <c r="AP141" s="54"/>
      <c r="AQ141" s="54"/>
      <c r="AR141" s="54"/>
      <c r="AS141" s="54"/>
      <c r="AT141" s="54"/>
      <c r="AU141" s="54"/>
      <c r="AV141" s="54"/>
      <c r="AW141" s="54"/>
      <c r="AX141" s="54"/>
      <c r="AY141" s="54"/>
      <c r="AZ141" s="54"/>
      <c r="BA141" s="54"/>
      <c r="BB141" s="54"/>
      <c r="BC141" s="54"/>
      <c r="BD141" s="54"/>
      <c r="BE141" s="54"/>
      <c r="BF141" s="54"/>
    </row>
    <row r="142" spans="1:58" ht="15.75">
      <c r="A142" s="12">
        <v>118</v>
      </c>
      <c r="B142" s="19" t="s">
        <v>37</v>
      </c>
      <c r="C142" s="72"/>
      <c r="D142" s="72"/>
      <c r="E142" s="72"/>
      <c r="F142" s="72"/>
      <c r="G142" s="72"/>
      <c r="H142" s="51">
        <f t="shared" si="46"/>
        <v>0</v>
      </c>
      <c r="AF142" s="53"/>
      <c r="AG142" s="53"/>
      <c r="AH142" s="54"/>
      <c r="AI142" s="54"/>
      <c r="AJ142" s="54"/>
      <c r="AK142" s="54"/>
      <c r="AL142" s="54"/>
      <c r="AM142" s="54"/>
      <c r="AN142" s="54"/>
      <c r="AO142" s="54"/>
      <c r="AP142" s="54"/>
      <c r="AQ142" s="54"/>
      <c r="AR142" s="54"/>
      <c r="AS142" s="54"/>
      <c r="AT142" s="54"/>
      <c r="AU142" s="54"/>
      <c r="AV142" s="54"/>
      <c r="AW142" s="54"/>
      <c r="AX142" s="54"/>
      <c r="AY142" s="54"/>
      <c r="AZ142" s="54"/>
      <c r="BA142" s="54"/>
      <c r="BB142" s="54"/>
      <c r="BC142" s="54"/>
      <c r="BD142" s="54"/>
      <c r="BE142" s="54"/>
      <c r="BF142" s="54"/>
    </row>
    <row r="143" spans="1:58" ht="15.75">
      <c r="A143" s="12">
        <v>119</v>
      </c>
      <c r="B143" s="19" t="s">
        <v>56</v>
      </c>
      <c r="C143" s="72"/>
      <c r="D143" s="72"/>
      <c r="E143" s="72"/>
      <c r="F143" s="72"/>
      <c r="G143" s="72"/>
      <c r="H143" s="51">
        <f t="shared" si="46"/>
        <v>0</v>
      </c>
      <c r="AF143" s="53"/>
      <c r="AG143" s="53"/>
      <c r="AH143" s="54"/>
      <c r="AI143" s="54"/>
      <c r="AJ143" s="54"/>
      <c r="AK143" s="54"/>
      <c r="AL143" s="54"/>
      <c r="AM143" s="54"/>
      <c r="AN143" s="54"/>
      <c r="AO143" s="54"/>
      <c r="AP143" s="54"/>
      <c r="AQ143" s="54"/>
      <c r="AR143" s="54"/>
      <c r="AS143" s="54"/>
      <c r="AT143" s="54"/>
      <c r="AU143" s="54"/>
      <c r="AV143" s="54"/>
      <c r="AW143" s="54"/>
      <c r="AX143" s="54"/>
      <c r="AY143" s="54"/>
      <c r="AZ143" s="54"/>
      <c r="BA143" s="54"/>
      <c r="BB143" s="54"/>
      <c r="BC143" s="54"/>
      <c r="BD143" s="54"/>
      <c r="BE143" s="54"/>
      <c r="BF143" s="54"/>
    </row>
    <row r="144" spans="1:58" ht="15.75">
      <c r="A144" s="11"/>
      <c r="B144" s="18" t="s">
        <v>38</v>
      </c>
      <c r="C144" s="70"/>
      <c r="D144" s="70"/>
      <c r="E144" s="70"/>
      <c r="F144" s="70"/>
      <c r="G144" s="70"/>
      <c r="H144" s="51">
        <f t="shared" si="46"/>
        <v>0</v>
      </c>
      <c r="AF144" s="53"/>
      <c r="AG144" s="53"/>
      <c r="AH144" s="54"/>
      <c r="AI144" s="54"/>
      <c r="AJ144" s="54"/>
      <c r="AK144" s="54"/>
      <c r="AL144" s="54"/>
      <c r="AM144" s="54"/>
      <c r="AN144" s="54"/>
      <c r="AO144" s="54"/>
      <c r="AP144" s="54"/>
      <c r="AQ144" s="54"/>
      <c r="AR144" s="54"/>
      <c r="AS144" s="54"/>
      <c r="AT144" s="54"/>
      <c r="AU144" s="54"/>
      <c r="AV144" s="54"/>
      <c r="AW144" s="54"/>
      <c r="AX144" s="54"/>
      <c r="AY144" s="54"/>
      <c r="AZ144" s="54"/>
      <c r="BA144" s="54"/>
      <c r="BB144" s="54"/>
      <c r="BC144" s="54"/>
      <c r="BD144" s="54"/>
      <c r="BE144" s="54"/>
      <c r="BF144" s="54"/>
    </row>
    <row r="145" spans="1:58" ht="15.75">
      <c r="A145" s="12">
        <v>120</v>
      </c>
      <c r="B145" s="19" t="s">
        <v>57</v>
      </c>
      <c r="C145" s="72"/>
      <c r="D145" s="72"/>
      <c r="E145" s="72"/>
      <c r="F145" s="72"/>
      <c r="G145" s="72"/>
      <c r="H145" s="51">
        <f t="shared" si="46"/>
        <v>0</v>
      </c>
      <c r="AF145" s="53"/>
      <c r="AG145" s="53"/>
      <c r="AH145" s="54"/>
      <c r="AI145" s="54"/>
      <c r="AJ145" s="54"/>
      <c r="AK145" s="54"/>
      <c r="AL145" s="54"/>
      <c r="AM145" s="54"/>
      <c r="AN145" s="54"/>
      <c r="AO145" s="54"/>
      <c r="AP145" s="54"/>
      <c r="AQ145" s="54"/>
      <c r="AR145" s="54"/>
      <c r="AS145" s="54"/>
      <c r="AT145" s="54"/>
      <c r="AU145" s="54"/>
      <c r="AV145" s="54"/>
      <c r="AW145" s="54"/>
      <c r="AX145" s="54"/>
      <c r="AY145" s="54"/>
      <c r="AZ145" s="54"/>
      <c r="BA145" s="54"/>
      <c r="BB145" s="54"/>
      <c r="BC145" s="54"/>
      <c r="BD145" s="54"/>
      <c r="BE145" s="54"/>
      <c r="BF145" s="54"/>
    </row>
    <row r="146" spans="1:58" ht="15.75">
      <c r="A146" s="12">
        <v>121</v>
      </c>
      <c r="B146" s="18" t="s">
        <v>39</v>
      </c>
      <c r="C146" s="70"/>
      <c r="D146" s="70"/>
      <c r="E146" s="70"/>
      <c r="F146" s="70"/>
      <c r="G146" s="70"/>
      <c r="H146" s="51">
        <f t="shared" si="46"/>
        <v>0</v>
      </c>
      <c r="AF146" s="53"/>
      <c r="AG146" s="53"/>
      <c r="AH146" s="54"/>
      <c r="AI146" s="54"/>
      <c r="AJ146" s="54"/>
      <c r="AK146" s="54"/>
      <c r="AL146" s="54"/>
      <c r="AM146" s="54"/>
      <c r="AN146" s="54"/>
      <c r="AO146" s="54"/>
      <c r="AP146" s="54"/>
      <c r="AQ146" s="54"/>
      <c r="AR146" s="54"/>
      <c r="AS146" s="54"/>
      <c r="AT146" s="54"/>
      <c r="AU146" s="54"/>
      <c r="AV146" s="54"/>
      <c r="AW146" s="54"/>
      <c r="AX146" s="54"/>
      <c r="AY146" s="54"/>
      <c r="AZ146" s="54"/>
      <c r="BA146" s="54"/>
      <c r="BB146" s="54"/>
      <c r="BC146" s="54"/>
      <c r="BD146" s="54"/>
      <c r="BE146" s="54"/>
      <c r="BF146" s="54"/>
    </row>
    <row r="147" spans="1:58" ht="15.75">
      <c r="A147" s="11"/>
      <c r="B147" s="19" t="s">
        <v>40</v>
      </c>
      <c r="C147" s="72"/>
      <c r="D147" s="72"/>
      <c r="E147" s="72"/>
      <c r="F147" s="72"/>
      <c r="G147" s="72"/>
      <c r="H147" s="51">
        <f t="shared" si="46"/>
        <v>0</v>
      </c>
      <c r="AF147" s="53"/>
      <c r="AG147" s="53"/>
      <c r="AH147" s="54"/>
      <c r="AI147" s="54"/>
      <c r="AJ147" s="54"/>
      <c r="AK147" s="54"/>
      <c r="AL147" s="54"/>
      <c r="AM147" s="54"/>
      <c r="AN147" s="54"/>
      <c r="AO147" s="54"/>
      <c r="AP147" s="54"/>
      <c r="AQ147" s="54"/>
      <c r="AR147" s="54"/>
      <c r="AS147" s="54"/>
      <c r="AT147" s="54"/>
      <c r="AU147" s="54"/>
      <c r="AV147" s="54"/>
      <c r="AW147" s="54"/>
      <c r="AX147" s="54"/>
      <c r="AY147" s="54"/>
      <c r="AZ147" s="54"/>
      <c r="BA147" s="54"/>
      <c r="BB147" s="54"/>
      <c r="BC147" s="54"/>
      <c r="BD147" s="54"/>
      <c r="BE147" s="54"/>
      <c r="BF147" s="54"/>
    </row>
    <row r="148" spans="1:58" ht="15.75">
      <c r="A148" s="12">
        <v>122</v>
      </c>
      <c r="B148" s="19" t="s">
        <v>41</v>
      </c>
      <c r="C148" s="72"/>
      <c r="D148" s="72"/>
      <c r="E148" s="72"/>
      <c r="F148" s="72"/>
      <c r="G148" s="72"/>
      <c r="H148" s="51">
        <f t="shared" si="46"/>
        <v>0</v>
      </c>
      <c r="AF148" s="53"/>
      <c r="AG148" s="53"/>
      <c r="AH148" s="54"/>
      <c r="AI148" s="54"/>
      <c r="AJ148" s="54"/>
      <c r="AK148" s="54"/>
      <c r="AL148" s="54"/>
      <c r="AM148" s="54"/>
      <c r="AN148" s="54"/>
      <c r="AO148" s="54"/>
      <c r="AP148" s="54"/>
      <c r="AQ148" s="54"/>
      <c r="AR148" s="54"/>
      <c r="AS148" s="54"/>
      <c r="AT148" s="54"/>
      <c r="AU148" s="54"/>
      <c r="AV148" s="54"/>
      <c r="AW148" s="54"/>
      <c r="AX148" s="54"/>
      <c r="AY148" s="54"/>
      <c r="AZ148" s="54"/>
      <c r="BA148" s="54"/>
      <c r="BB148" s="54"/>
      <c r="BC148" s="54"/>
      <c r="BD148" s="54"/>
      <c r="BE148" s="54"/>
      <c r="BF148" s="54"/>
    </row>
    <row r="149" spans="1:58" ht="18.75">
      <c r="A149" s="11"/>
      <c r="B149" s="14" t="s">
        <v>43</v>
      </c>
      <c r="C149" s="9">
        <v>1</v>
      </c>
      <c r="D149" s="9">
        <v>2</v>
      </c>
      <c r="E149" s="9">
        <v>3</v>
      </c>
      <c r="F149" s="9">
        <v>4</v>
      </c>
      <c r="G149" s="9">
        <v>5</v>
      </c>
      <c r="H149" s="3"/>
      <c r="AF149" s="53"/>
      <c r="AG149" s="53"/>
      <c r="AH149" s="54"/>
      <c r="AI149" s="54"/>
      <c r="AJ149" s="54"/>
      <c r="AK149" s="54"/>
      <c r="AL149" s="54"/>
      <c r="AM149" s="54"/>
      <c r="AN149" s="54"/>
      <c r="AO149" s="54"/>
      <c r="AP149" s="54"/>
      <c r="AQ149" s="54"/>
      <c r="AR149" s="54"/>
      <c r="AS149" s="54"/>
      <c r="AT149" s="54"/>
      <c r="AU149" s="54"/>
      <c r="AV149" s="54"/>
      <c r="AW149" s="54"/>
      <c r="AX149" s="54"/>
      <c r="AY149" s="54"/>
      <c r="AZ149" s="54"/>
      <c r="BA149" s="54"/>
      <c r="BB149" s="54"/>
      <c r="BC149" s="54"/>
      <c r="BD149" s="54"/>
      <c r="BE149" s="54"/>
      <c r="BF149" s="54"/>
    </row>
    <row r="150" spans="1:58" ht="18.75">
      <c r="A150" s="12">
        <v>123</v>
      </c>
      <c r="B150" s="14" t="s">
        <v>42</v>
      </c>
      <c r="C150" s="9">
        <f>SUM(C4:C148)</f>
        <v>0</v>
      </c>
      <c r="D150" s="9">
        <f>SUM(D4:D148)</f>
        <v>0</v>
      </c>
      <c r="E150" s="9">
        <f>SUM(E4:E148)</f>
        <v>0</v>
      </c>
      <c r="F150" s="9">
        <f>SUM(F2:F148)</f>
        <v>0</v>
      </c>
      <c r="G150" s="9">
        <f>SUM(G2:G148)</f>
        <v>0</v>
      </c>
      <c r="H150" s="4">
        <f>SUM(C150:G150)</f>
        <v>0</v>
      </c>
      <c r="AF150" s="53"/>
      <c r="AG150" s="53"/>
      <c r="AH150" s="54"/>
      <c r="AI150" s="54"/>
      <c r="AJ150" s="54"/>
      <c r="AK150" s="54"/>
      <c r="AL150" s="54"/>
      <c r="AM150" s="54"/>
      <c r="AN150" s="54"/>
      <c r="AO150" s="54"/>
      <c r="AP150" s="54"/>
      <c r="AQ150" s="54"/>
      <c r="AR150" s="54"/>
      <c r="AS150" s="54"/>
      <c r="AT150" s="54"/>
      <c r="AU150" s="54"/>
      <c r="AV150" s="54"/>
      <c r="AW150" s="54"/>
      <c r="AX150" s="54"/>
      <c r="AY150" s="54"/>
      <c r="AZ150" s="54"/>
      <c r="BA150" s="54"/>
      <c r="BB150" s="54"/>
      <c r="BC150" s="54"/>
      <c r="BD150" s="54"/>
      <c r="BE150" s="54"/>
      <c r="BF150" s="54"/>
    </row>
    <row r="151" spans="1:58" ht="23.25">
      <c r="A151" s="12">
        <v>124</v>
      </c>
      <c r="B151" s="48" t="s">
        <v>46</v>
      </c>
      <c r="C151" s="49"/>
      <c r="D151" s="49"/>
      <c r="E151" s="49"/>
      <c r="F151" s="49"/>
      <c r="G151" s="49"/>
      <c r="H151" s="50">
        <f>(F150+G150)/124</f>
        <v>0</v>
      </c>
      <c r="AF151" s="53"/>
      <c r="AG151" s="53"/>
      <c r="AH151" s="54"/>
      <c r="AI151" s="54"/>
      <c r="AJ151" s="54"/>
      <c r="AK151" s="54"/>
      <c r="AL151" s="54"/>
      <c r="AM151" s="54"/>
      <c r="AN151" s="54"/>
      <c r="AO151" s="54"/>
      <c r="AP151" s="54"/>
      <c r="AQ151" s="54"/>
      <c r="AR151" s="54"/>
      <c r="AS151" s="54"/>
      <c r="AT151" s="54"/>
      <c r="AU151" s="54"/>
      <c r="AV151" s="54"/>
      <c r="AW151" s="54"/>
      <c r="AX151" s="54"/>
      <c r="AY151" s="54"/>
      <c r="AZ151" s="54"/>
      <c r="BA151" s="54"/>
      <c r="BB151" s="54"/>
      <c r="BC151" s="54"/>
      <c r="BD151" s="54"/>
      <c r="BE151" s="54"/>
      <c r="BF151" s="54"/>
    </row>
    <row r="152" spans="1:58" ht="23.25">
      <c r="A152" s="13"/>
      <c r="B152" s="48" t="s">
        <v>59</v>
      </c>
      <c r="C152" s="49"/>
      <c r="D152" s="49"/>
      <c r="E152" s="49"/>
      <c r="F152" s="49"/>
      <c r="G152" s="49"/>
      <c r="H152" s="50">
        <f>(D150+E150)/124</f>
        <v>0</v>
      </c>
      <c r="AF152" s="53"/>
      <c r="AG152" s="53"/>
      <c r="AH152" s="54"/>
      <c r="AI152" s="54"/>
      <c r="AJ152" s="54"/>
      <c r="AK152" s="54"/>
      <c r="AL152" s="54"/>
      <c r="AM152" s="54"/>
      <c r="AN152" s="54"/>
      <c r="AO152" s="54"/>
      <c r="AP152" s="54"/>
      <c r="AQ152" s="54"/>
      <c r="AR152" s="54"/>
      <c r="AS152" s="54"/>
      <c r="AT152" s="54"/>
      <c r="AU152" s="54"/>
      <c r="AV152" s="54"/>
      <c r="AW152" s="54"/>
      <c r="AX152" s="54"/>
      <c r="AY152" s="54"/>
      <c r="AZ152" s="54"/>
      <c r="BA152" s="54"/>
      <c r="BB152" s="54"/>
      <c r="BC152" s="54"/>
      <c r="BD152" s="54"/>
      <c r="BE152" s="54"/>
      <c r="BF152" s="54"/>
    </row>
    <row r="153" spans="1:58" ht="23.25">
      <c r="A153" s="15"/>
      <c r="B153" s="48" t="s">
        <v>60</v>
      </c>
      <c r="C153" s="49"/>
      <c r="D153" s="49"/>
      <c r="E153" s="49"/>
      <c r="F153" s="49"/>
      <c r="G153" s="49"/>
      <c r="H153" s="50">
        <f>(C150+D150)/124</f>
        <v>0</v>
      </c>
      <c r="AB153">
        <f>SUM(J153:AA153)</f>
        <v>0</v>
      </c>
      <c r="AF153" s="53"/>
      <c r="AG153" s="53"/>
      <c r="AH153" s="54"/>
      <c r="AI153" s="54"/>
      <c r="AJ153" s="54"/>
      <c r="AK153" s="54"/>
      <c r="AL153" s="54"/>
      <c r="AM153" s="54"/>
      <c r="AN153" s="54"/>
      <c r="AO153" s="54"/>
      <c r="AP153" s="54"/>
      <c r="AQ153" s="54"/>
      <c r="AR153" s="54"/>
      <c r="AS153" s="54"/>
      <c r="AT153" s="54"/>
      <c r="AU153" s="54"/>
      <c r="AV153" s="54"/>
      <c r="AW153" s="54"/>
      <c r="AX153" s="54"/>
      <c r="AY153" s="54"/>
      <c r="AZ153" s="54"/>
      <c r="BA153" s="54"/>
      <c r="BB153" s="54"/>
      <c r="BC153" s="54"/>
      <c r="BD153" s="54"/>
      <c r="BE153" s="54"/>
      <c r="BF153" s="54"/>
    </row>
    <row r="154" spans="1:58">
      <c r="A154" s="47"/>
      <c r="B154" s="46"/>
      <c r="C154" s="10"/>
      <c r="D154" s="10"/>
      <c r="E154" s="10"/>
      <c r="F154" s="10"/>
      <c r="G154" s="10"/>
    </row>
    <row r="155" spans="1:58">
      <c r="A155" s="45"/>
      <c r="B155" s="36"/>
      <c r="C155" s="10"/>
      <c r="D155" s="10"/>
      <c r="E155" s="10"/>
      <c r="F155" s="10"/>
      <c r="G155" s="10"/>
    </row>
  </sheetData>
  <sheetProtection sheet="1" objects="1" scenarios="1"/>
  <pageMargins left="0.7" right="0.7" top="0.75" bottom="0.75" header="0.3" footer="0.3"/>
  <pageSetup paperSize="9" orientation="landscape" r:id="rId1"/>
  <rowBreaks count="1" manualBreakCount="1">
    <brk id="150" max="16383" man="1"/>
  </rowBreaks>
</worksheet>
</file>

<file path=xl/worksheets/sheet3.xml><?xml version="1.0" encoding="utf-8"?>
<worksheet xmlns="http://schemas.openxmlformats.org/spreadsheetml/2006/main" xmlns:r="http://schemas.openxmlformats.org/officeDocument/2006/relationships">
  <sheetPr>
    <tabColor rgb="FFFFFFCC"/>
  </sheetPr>
  <dimension ref="B1:P5"/>
  <sheetViews>
    <sheetView view="pageLayout" topLeftCell="S1" zoomScaleNormal="100" workbookViewId="0">
      <selection activeCell="A34" sqref="A34:XFD66"/>
    </sheetView>
  </sheetViews>
  <sheetFormatPr defaultRowHeight="15"/>
  <cols>
    <col min="2" max="3" width="9.140625" customWidth="1"/>
    <col min="27" max="27" width="7.28515625" customWidth="1"/>
    <col min="28" max="28" width="12.140625" customWidth="1"/>
  </cols>
  <sheetData>
    <row r="1" spans="2:16" ht="21" customHeight="1">
      <c r="B1" s="58" t="s">
        <v>211</v>
      </c>
      <c r="P1" s="58" t="s">
        <v>213</v>
      </c>
    </row>
    <row r="2" spans="2:16" ht="15" customHeight="1">
      <c r="B2" s="33"/>
      <c r="C2" s="33"/>
    </row>
    <row r="3" spans="2:16" ht="15" customHeight="1">
      <c r="B3" s="35"/>
      <c r="C3" s="35"/>
    </row>
    <row r="5" spans="2:16" ht="15" customHeight="1"/>
  </sheetData>
  <pageMargins left="0.7" right="0.7" top="0.75" bottom="0.75"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sheetPr>
    <tabColor rgb="FFFFFFCC"/>
  </sheetPr>
  <dimension ref="B1:P2"/>
  <sheetViews>
    <sheetView view="pageLayout" zoomScaleNormal="100" workbookViewId="0"/>
  </sheetViews>
  <sheetFormatPr defaultRowHeight="15"/>
  <sheetData>
    <row r="1" spans="2:16" ht="21" customHeight="1">
      <c r="B1" s="58" t="s">
        <v>209</v>
      </c>
      <c r="P1" s="58" t="s">
        <v>213</v>
      </c>
    </row>
    <row r="2" spans="2:16">
      <c r="B2" s="34"/>
      <c r="C2" s="34"/>
      <c r="D2" s="34"/>
      <c r="E2" s="34"/>
      <c r="F2" s="34"/>
      <c r="G2" s="34"/>
    </row>
  </sheetData>
  <pageMargins left="0.7" right="0.7" top="0.75" bottom="0.75" header="0.3" footer="0.3"/>
  <pageSetup paperSize="9" orientation="landscape" r:id="rId1"/>
  <drawing r:id="rId2"/>
</worksheet>
</file>

<file path=xl/worksheets/sheet5.xml><?xml version="1.0" encoding="utf-8"?>
<worksheet xmlns="http://schemas.openxmlformats.org/spreadsheetml/2006/main" xmlns:r="http://schemas.openxmlformats.org/officeDocument/2006/relationships">
  <sheetPr>
    <tabColor rgb="FFFFFFCC"/>
  </sheetPr>
  <dimension ref="B3:P3"/>
  <sheetViews>
    <sheetView view="pageLayout" zoomScaleNormal="100" workbookViewId="0"/>
  </sheetViews>
  <sheetFormatPr defaultRowHeight="15"/>
  <sheetData>
    <row r="3" spans="2:16" ht="21" customHeight="1">
      <c r="B3" s="58" t="s">
        <v>209</v>
      </c>
      <c r="P3" s="58" t="s">
        <v>213</v>
      </c>
    </row>
  </sheetData>
  <pageMargins left="0.7" right="0.7" top="0.75" bottom="0.75" header="0.3" footer="0.3"/>
  <pageSetup paperSize="9" orientation="landscape" r:id="rId1"/>
  <drawing r:id="rId2"/>
</worksheet>
</file>

<file path=xl/worksheets/sheet6.xml><?xml version="1.0" encoding="utf-8"?>
<worksheet xmlns="http://schemas.openxmlformats.org/spreadsheetml/2006/main" xmlns:r="http://schemas.openxmlformats.org/officeDocument/2006/relationships">
  <sheetPr>
    <tabColor rgb="FFFFFFCC"/>
  </sheetPr>
  <dimension ref="B3:P3"/>
  <sheetViews>
    <sheetView view="pageLayout" zoomScaleNormal="100" workbookViewId="0"/>
  </sheetViews>
  <sheetFormatPr defaultRowHeight="15"/>
  <sheetData>
    <row r="3" spans="2:16" ht="21" customHeight="1">
      <c r="B3" s="58" t="s">
        <v>212</v>
      </c>
      <c r="P3" s="58" t="s">
        <v>213</v>
      </c>
    </row>
  </sheetData>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sheetPr>
    <tabColor rgb="FFFFFFCC"/>
  </sheetPr>
  <dimension ref="B1:P1"/>
  <sheetViews>
    <sheetView zoomScaleNormal="100" workbookViewId="0"/>
  </sheetViews>
  <sheetFormatPr defaultRowHeight="15"/>
  <sheetData>
    <row r="1" spans="2:16" ht="21" customHeight="1">
      <c r="B1" s="58" t="s">
        <v>212</v>
      </c>
      <c r="P1" s="58" t="s">
        <v>213</v>
      </c>
    </row>
  </sheetData>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sheetPr>
    <tabColor theme="4" tint="0.79998168889431442"/>
  </sheetPr>
  <dimension ref="B3:E12"/>
  <sheetViews>
    <sheetView tabSelected="1" topLeftCell="A6" zoomScaleNormal="100" workbookViewId="0">
      <selection activeCell="D17" sqref="D17"/>
    </sheetView>
  </sheetViews>
  <sheetFormatPr defaultRowHeight="15"/>
  <cols>
    <col min="2" max="2" width="69.7109375" customWidth="1"/>
    <col min="4" max="4" width="16.85546875" customWidth="1"/>
  </cols>
  <sheetData>
    <row r="3" spans="2:5" ht="20.100000000000001" customHeight="1">
      <c r="B3" s="61" t="s">
        <v>44</v>
      </c>
      <c r="C3" s="62"/>
      <c r="D3" s="62"/>
      <c r="E3" s="63"/>
    </row>
    <row r="4" spans="2:5" ht="60.75" customHeight="1">
      <c r="B4" s="64" t="s">
        <v>61</v>
      </c>
      <c r="C4" s="65"/>
      <c r="D4" s="65"/>
      <c r="E4" s="66"/>
    </row>
    <row r="5" spans="2:5" ht="56.25" customHeight="1">
      <c r="B5" s="64" t="s">
        <v>62</v>
      </c>
      <c r="C5" s="65"/>
      <c r="D5" s="65"/>
      <c r="E5" s="66"/>
    </row>
    <row r="6" spans="2:5" ht="94.5" customHeight="1">
      <c r="B6" s="64" t="s">
        <v>63</v>
      </c>
      <c r="C6" s="65"/>
      <c r="D6" s="65"/>
      <c r="E6" s="66"/>
    </row>
    <row r="7" spans="2:5" ht="69.75" customHeight="1">
      <c r="B7" s="67" t="s">
        <v>64</v>
      </c>
      <c r="C7" s="68"/>
      <c r="D7" s="68"/>
      <c r="E7" s="69"/>
    </row>
    <row r="9" spans="2:5" ht="24" customHeight="1">
      <c r="C9" s="40" t="s">
        <v>66</v>
      </c>
    </row>
    <row r="10" spans="2:5" ht="17.100000000000001" customHeight="1">
      <c r="D10" s="38" t="s">
        <v>67</v>
      </c>
      <c r="E10" s="39">
        <f>'Overbliksfunktioner - Pæd team'!H151</f>
        <v>0</v>
      </c>
    </row>
    <row r="11" spans="2:5" ht="17.100000000000001" customHeight="1">
      <c r="D11" s="38" t="s">
        <v>68</v>
      </c>
      <c r="E11" s="39">
        <f>'Overbliksfunktioner - Pæd team'!H152</f>
        <v>0</v>
      </c>
    </row>
    <row r="12" spans="2:5" ht="17.100000000000001" customHeight="1">
      <c r="B12" t="s">
        <v>65</v>
      </c>
      <c r="D12" s="38" t="s">
        <v>69</v>
      </c>
      <c r="E12" s="39">
        <f>'Overbliksfunktioner - Pæd team'!H153</f>
        <v>0</v>
      </c>
    </row>
  </sheetData>
  <mergeCells count="5">
    <mergeCell ref="B3:E3"/>
    <mergeCell ref="B4:E4"/>
    <mergeCell ref="B5:E5"/>
    <mergeCell ref="B6:E6"/>
    <mergeCell ref="B7:E7"/>
  </mergeCells>
  <pageMargins left="0.7" right="0.7" top="0.75" bottom="0.75" header="0.3" footer="0.3"/>
  <pageSetup paperSize="9" orientation="landscape" r:id="rId1"/>
  <rowBreaks count="1" manualBreakCount="1">
    <brk id="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8</vt:i4>
      </vt:variant>
    </vt:vector>
  </HeadingPairs>
  <TitlesOfParts>
    <vt:vector size="8" baseType="lpstr">
      <vt:lpstr>Overbliksfunktioner - Pæd team</vt:lpstr>
      <vt:lpstr>Overbliksfuktioner - Klient</vt:lpstr>
      <vt:lpstr>Simultan sekvensiel analyse </vt:lpstr>
      <vt:lpstr>Kompetenceanalyse</vt:lpstr>
      <vt:lpstr>Opmærksomhed </vt:lpstr>
      <vt:lpstr>Hukommelse</vt:lpstr>
      <vt:lpstr>Strategier</vt:lpstr>
      <vt:lpstr>Forklaring på procentsats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Kåre</dc:creator>
  <cp:lastModifiedBy>Torben Laursen</cp:lastModifiedBy>
  <cp:lastPrinted>2017-01-19T19:37:42Z</cp:lastPrinted>
  <dcterms:created xsi:type="dcterms:W3CDTF">2016-05-10T12:10:27Z</dcterms:created>
  <dcterms:modified xsi:type="dcterms:W3CDTF">2017-01-19T19:37:54Z</dcterms:modified>
</cp:coreProperties>
</file>